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.проект" sheetId="17" r:id="rId6"/>
    <sheet name="Титул" sheetId="18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'!$D$2:$D$81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'!$A$1:$BB$56</definedName>
  </definedNames>
  <calcPr calcId="162913"/>
</workbook>
</file>

<file path=xl/calcChain.xml><?xml version="1.0" encoding="utf-8"?>
<calcChain xmlns="http://schemas.openxmlformats.org/spreadsheetml/2006/main">
  <c r="F11" i="14" l="1"/>
  <c r="E10" i="14"/>
  <c r="F10" i="14" s="1"/>
  <c r="E11" i="14"/>
  <c r="D11" i="14"/>
  <c r="D10" i="14"/>
  <c r="E8" i="14"/>
  <c r="E9" i="14"/>
  <c r="D9" i="14"/>
  <c r="D8" i="14"/>
  <c r="F8" i="14" l="1"/>
  <c r="F9" i="14"/>
  <c r="L18" i="17"/>
  <c r="L17" i="17"/>
  <c r="F16" i="17"/>
  <c r="E16" i="17"/>
  <c r="I11" i="13" l="1"/>
  <c r="J11" i="13"/>
  <c r="K11" i="13"/>
  <c r="L11" i="13"/>
  <c r="M11" i="13"/>
  <c r="N11" i="13"/>
  <c r="O11" i="13"/>
  <c r="P11" i="13"/>
  <c r="Q11" i="13"/>
  <c r="R11" i="13"/>
  <c r="S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J12" i="13"/>
  <c r="M12" i="13"/>
  <c r="P12" i="13"/>
  <c r="S12" i="13"/>
  <c r="V12" i="13"/>
  <c r="Y12" i="13"/>
  <c r="AD12" i="13"/>
  <c r="AI12" i="13"/>
  <c r="AN12" i="13"/>
  <c r="AS12" i="13"/>
  <c r="AX12" i="13"/>
  <c r="BA12" i="13"/>
  <c r="H11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W47" i="13"/>
  <c r="I45" i="13"/>
  <c r="I44" i="13" s="1"/>
  <c r="K45" i="13"/>
  <c r="K44" i="13" s="1"/>
  <c r="L45" i="13"/>
  <c r="L44" i="13" s="1"/>
  <c r="N45" i="13"/>
  <c r="N44" i="13" s="1"/>
  <c r="O45" i="13"/>
  <c r="O44" i="13" s="1"/>
  <c r="Q45" i="13"/>
  <c r="Q44" i="13" s="1"/>
  <c r="R45" i="13"/>
  <c r="R44" i="13" s="1"/>
  <c r="T45" i="13"/>
  <c r="T44" i="13" s="1"/>
  <c r="U45" i="13"/>
  <c r="U44" i="13" s="1"/>
  <c r="W45" i="13"/>
  <c r="W44" i="13" s="1"/>
  <c r="X45" i="13"/>
  <c r="X44" i="13" s="1"/>
  <c r="Z45" i="13"/>
  <c r="Z44" i="13" s="1"/>
  <c r="AA45" i="13"/>
  <c r="AA44" i="13" s="1"/>
  <c r="AB45" i="13"/>
  <c r="AB44" i="13" s="1"/>
  <c r="AC45" i="13"/>
  <c r="AC44" i="13" s="1"/>
  <c r="AE45" i="13"/>
  <c r="AE44" i="13" s="1"/>
  <c r="AF45" i="13"/>
  <c r="AF44" i="13" s="1"/>
  <c r="AG45" i="13"/>
  <c r="AG44" i="13" s="1"/>
  <c r="AH45" i="13"/>
  <c r="AH44" i="13" s="1"/>
  <c r="AJ45" i="13"/>
  <c r="AJ44" i="13" s="1"/>
  <c r="AK45" i="13"/>
  <c r="AK44" i="13" s="1"/>
  <c r="AL45" i="13"/>
  <c r="AL44" i="13" s="1"/>
  <c r="AM45" i="13"/>
  <c r="AM44" i="13" s="1"/>
  <c r="AO45" i="13"/>
  <c r="AO44" i="13" s="1"/>
  <c r="AP45" i="13"/>
  <c r="AP44" i="13" s="1"/>
  <c r="AQ45" i="13"/>
  <c r="AQ44" i="13" s="1"/>
  <c r="AR45" i="13"/>
  <c r="AR44" i="13" s="1"/>
  <c r="AT45" i="13"/>
  <c r="AT44" i="13" s="1"/>
  <c r="AU45" i="13"/>
  <c r="AU44" i="13" s="1"/>
  <c r="AV45" i="13"/>
  <c r="AV44" i="13" s="1"/>
  <c r="AW45" i="13"/>
  <c r="AW44" i="13" s="1"/>
  <c r="AY45" i="13"/>
  <c r="AY44" i="13" s="1"/>
  <c r="AZ45" i="13"/>
  <c r="AZ44" i="13" s="1"/>
  <c r="H45" i="13"/>
  <c r="H44" i="13" s="1"/>
  <c r="I42" i="13"/>
  <c r="I41" i="13" s="1"/>
  <c r="K42" i="13"/>
  <c r="K41" i="13" s="1"/>
  <c r="L42" i="13"/>
  <c r="L41" i="13" s="1"/>
  <c r="N42" i="13"/>
  <c r="O42" i="13"/>
  <c r="O41" i="13" s="1"/>
  <c r="Q42" i="13"/>
  <c r="Q41" i="13" s="1"/>
  <c r="R42" i="13"/>
  <c r="R41" i="13" s="1"/>
  <c r="T42" i="13"/>
  <c r="T41" i="13" s="1"/>
  <c r="U42" i="13"/>
  <c r="U41" i="13" s="1"/>
  <c r="W42" i="13"/>
  <c r="W41" i="13" s="1"/>
  <c r="X42" i="13"/>
  <c r="X41" i="13" s="1"/>
  <c r="Z42" i="13"/>
  <c r="Z41" i="13" s="1"/>
  <c r="AA42" i="13"/>
  <c r="AA41" i="13" s="1"/>
  <c r="AB42" i="13"/>
  <c r="AB41" i="13" s="1"/>
  <c r="AC42" i="13"/>
  <c r="AC41" i="13" s="1"/>
  <c r="AE42" i="13"/>
  <c r="AE41" i="13" s="1"/>
  <c r="AF42" i="13"/>
  <c r="AF41" i="13" s="1"/>
  <c r="AG42" i="13"/>
  <c r="AG41" i="13" s="1"/>
  <c r="AH42" i="13"/>
  <c r="AH41" i="13" s="1"/>
  <c r="AJ42" i="13"/>
  <c r="AJ41" i="13" s="1"/>
  <c r="AK42" i="13"/>
  <c r="AK41" i="13" s="1"/>
  <c r="AL42" i="13"/>
  <c r="AL41" i="13" s="1"/>
  <c r="AM42" i="13"/>
  <c r="AM41" i="13" s="1"/>
  <c r="AO42" i="13"/>
  <c r="AO41" i="13" s="1"/>
  <c r="AP42" i="13"/>
  <c r="AP41" i="13" s="1"/>
  <c r="AQ42" i="13"/>
  <c r="AQ41" i="13" s="1"/>
  <c r="AR42" i="13"/>
  <c r="AR41" i="13" s="1"/>
  <c r="AT42" i="13"/>
  <c r="AT41" i="13" s="1"/>
  <c r="AU42" i="13"/>
  <c r="AU41" i="13" s="1"/>
  <c r="AV42" i="13"/>
  <c r="AV41" i="13" s="1"/>
  <c r="AW42" i="13"/>
  <c r="AW41" i="13" s="1"/>
  <c r="AY42" i="13"/>
  <c r="AY41" i="13" s="1"/>
  <c r="AZ42" i="13"/>
  <c r="AZ41" i="13" s="1"/>
  <c r="H42" i="13"/>
  <c r="H41" i="13" s="1"/>
  <c r="I23" i="13"/>
  <c r="I12" i="13" s="1"/>
  <c r="K23" i="13"/>
  <c r="K12" i="13" s="1"/>
  <c r="L23" i="13"/>
  <c r="L18" i="13" s="1"/>
  <c r="N23" i="13"/>
  <c r="N18" i="13" s="1"/>
  <c r="O23" i="13"/>
  <c r="O12" i="13" s="1"/>
  <c r="Q23" i="13"/>
  <c r="Q12" i="13" s="1"/>
  <c r="R23" i="13"/>
  <c r="R12" i="13" s="1"/>
  <c r="T23" i="13"/>
  <c r="T18" i="13" s="1"/>
  <c r="U23" i="13"/>
  <c r="U12" i="13" s="1"/>
  <c r="W23" i="13"/>
  <c r="W12" i="13" s="1"/>
  <c r="X23" i="13"/>
  <c r="X18" i="13" s="1"/>
  <c r="Z23" i="13"/>
  <c r="Z12" i="13" s="1"/>
  <c r="AA23" i="13"/>
  <c r="AA12" i="13" s="1"/>
  <c r="AB23" i="13"/>
  <c r="AB18" i="13" s="1"/>
  <c r="AC23" i="13"/>
  <c r="AC18" i="13" s="1"/>
  <c r="AE23" i="13"/>
  <c r="AE12" i="13" s="1"/>
  <c r="AF23" i="13"/>
  <c r="AF18" i="13" s="1"/>
  <c r="AG23" i="13"/>
  <c r="AG12" i="13" s="1"/>
  <c r="AH23" i="13"/>
  <c r="AH12" i="13" s="1"/>
  <c r="AJ23" i="13"/>
  <c r="AJ18" i="13" s="1"/>
  <c r="AK23" i="13"/>
  <c r="AK12" i="13" s="1"/>
  <c r="AL23" i="13"/>
  <c r="AL12" i="13" s="1"/>
  <c r="AM23" i="13"/>
  <c r="AM12" i="13" s="1"/>
  <c r="AO23" i="13"/>
  <c r="AO12" i="13" s="1"/>
  <c r="AP23" i="13"/>
  <c r="AP12" i="13" s="1"/>
  <c r="AQ23" i="13"/>
  <c r="AQ12" i="13" s="1"/>
  <c r="AR23" i="13"/>
  <c r="AR18" i="13" s="1"/>
  <c r="AT23" i="13"/>
  <c r="AT18" i="13" s="1"/>
  <c r="AU23" i="13"/>
  <c r="AU12" i="13" s="1"/>
  <c r="AV23" i="13"/>
  <c r="AV18" i="13" s="1"/>
  <c r="AW23" i="13"/>
  <c r="AW18" i="13" s="1"/>
  <c r="AY23" i="13"/>
  <c r="AY18" i="13" s="1"/>
  <c r="AZ23" i="13"/>
  <c r="AZ18" i="13" s="1"/>
  <c r="H23" i="13"/>
  <c r="H12" i="13" s="1"/>
  <c r="I17" i="13"/>
  <c r="K17" i="13"/>
  <c r="L17" i="13"/>
  <c r="N17" i="13"/>
  <c r="O17" i="13"/>
  <c r="Q17" i="13"/>
  <c r="R17" i="13"/>
  <c r="U17" i="13"/>
  <c r="W17" i="13"/>
  <c r="X17" i="13"/>
  <c r="Z17" i="13"/>
  <c r="AA17" i="13"/>
  <c r="AB17" i="13"/>
  <c r="AC17" i="13"/>
  <c r="AE17" i="13"/>
  <c r="AF17" i="13"/>
  <c r="AG17" i="13"/>
  <c r="AH17" i="13"/>
  <c r="AJ17" i="13"/>
  <c r="AK17" i="13"/>
  <c r="AL17" i="13"/>
  <c r="AM17" i="13"/>
  <c r="AO17" i="13"/>
  <c r="AP17" i="13"/>
  <c r="AQ17" i="13"/>
  <c r="AR17" i="13"/>
  <c r="AT17" i="13"/>
  <c r="AU17" i="13"/>
  <c r="AV17" i="13"/>
  <c r="AW17" i="13"/>
  <c r="AY17" i="13"/>
  <c r="AZ17" i="13"/>
  <c r="H17" i="13"/>
  <c r="T33" i="13"/>
  <c r="T17" i="13" s="1"/>
  <c r="T32" i="13"/>
  <c r="W28" i="13"/>
  <c r="T28" i="13"/>
  <c r="AO26" i="13"/>
  <c r="AO24" i="13"/>
  <c r="H24" i="13"/>
  <c r="H22" i="13" s="1"/>
  <c r="H10" i="13" s="1"/>
  <c r="I24" i="13"/>
  <c r="I22" i="13" s="1"/>
  <c r="I16" i="13" s="1"/>
  <c r="K24" i="13"/>
  <c r="K22" i="13" s="1"/>
  <c r="K16" i="13" s="1"/>
  <c r="L24" i="13"/>
  <c r="L22" i="13" s="1"/>
  <c r="L16" i="13" s="1"/>
  <c r="O24" i="13"/>
  <c r="O22" i="13" s="1"/>
  <c r="O16" i="13" s="1"/>
  <c r="Q24" i="13"/>
  <c r="Q22" i="13" s="1"/>
  <c r="Q16" i="13" s="1"/>
  <c r="R24" i="13"/>
  <c r="R22" i="13" s="1"/>
  <c r="R16" i="13" s="1"/>
  <c r="T24" i="13"/>
  <c r="U24" i="13"/>
  <c r="U22" i="13" s="1"/>
  <c r="U16" i="13" s="1"/>
  <c r="W24" i="13"/>
  <c r="X24" i="13"/>
  <c r="X22" i="13" s="1"/>
  <c r="X16" i="13" s="1"/>
  <c r="Z24" i="13"/>
  <c r="Z22" i="13" s="1"/>
  <c r="Z16" i="13" s="1"/>
  <c r="AA24" i="13"/>
  <c r="AA22" i="13" s="1"/>
  <c r="AA16" i="13" s="1"/>
  <c r="AB24" i="13"/>
  <c r="AB22" i="13" s="1"/>
  <c r="AB16" i="13" s="1"/>
  <c r="AC24" i="13"/>
  <c r="AC22" i="13" s="1"/>
  <c r="AC16" i="13" s="1"/>
  <c r="AE24" i="13"/>
  <c r="AE22" i="13" s="1"/>
  <c r="AE16" i="13" s="1"/>
  <c r="AF24" i="13"/>
  <c r="AF22" i="13" s="1"/>
  <c r="AF16" i="13" s="1"/>
  <c r="AG24" i="13"/>
  <c r="AG22" i="13" s="1"/>
  <c r="AG16" i="13" s="1"/>
  <c r="AH24" i="13"/>
  <c r="AH22" i="13" s="1"/>
  <c r="AH16" i="13" s="1"/>
  <c r="AJ24" i="13"/>
  <c r="AJ22" i="13" s="1"/>
  <c r="AJ16" i="13" s="1"/>
  <c r="AK24" i="13"/>
  <c r="AK22" i="13" s="1"/>
  <c r="AK16" i="13" s="1"/>
  <c r="AL24" i="13"/>
  <c r="AL22" i="13" s="1"/>
  <c r="AL16" i="13" s="1"/>
  <c r="AM24" i="13"/>
  <c r="AM22" i="13" s="1"/>
  <c r="AM16" i="13" s="1"/>
  <c r="AP24" i="13"/>
  <c r="AP22" i="13" s="1"/>
  <c r="AP16" i="13" s="1"/>
  <c r="AQ24" i="13"/>
  <c r="AQ22" i="13" s="1"/>
  <c r="AQ16" i="13" s="1"/>
  <c r="AR24" i="13"/>
  <c r="AR22" i="13" s="1"/>
  <c r="AR16" i="13" s="1"/>
  <c r="AT24" i="13"/>
  <c r="AT22" i="13" s="1"/>
  <c r="AT16" i="13" s="1"/>
  <c r="AU24" i="13"/>
  <c r="AU22" i="13" s="1"/>
  <c r="AU16" i="13" s="1"/>
  <c r="AV24" i="13"/>
  <c r="AV22" i="13" s="1"/>
  <c r="AV16" i="13" s="1"/>
  <c r="AW24" i="13"/>
  <c r="AW22" i="13" s="1"/>
  <c r="AW16" i="13" s="1"/>
  <c r="AY24" i="13"/>
  <c r="AY22" i="13" s="1"/>
  <c r="AY16" i="13" s="1"/>
  <c r="AZ24" i="13"/>
  <c r="AZ22" i="13" s="1"/>
  <c r="AZ16" i="13" s="1"/>
  <c r="N24" i="13"/>
  <c r="N22" i="13" s="1"/>
  <c r="N16" i="13" s="1"/>
  <c r="AP18" i="13" l="1"/>
  <c r="U18" i="13"/>
  <c r="AK18" i="13"/>
  <c r="AE18" i="13"/>
  <c r="I18" i="13"/>
  <c r="O18" i="13"/>
  <c r="AU18" i="13"/>
  <c r="AA18" i="13"/>
  <c r="AO18" i="13"/>
  <c r="Z18" i="13"/>
  <c r="AQ18" i="13"/>
  <c r="Q18" i="13"/>
  <c r="R18" i="13"/>
  <c r="AL18" i="13"/>
  <c r="H18" i="13"/>
  <c r="K18" i="13"/>
  <c r="AG18" i="13"/>
  <c r="W18" i="13"/>
  <c r="AM18" i="13"/>
  <c r="AY10" i="13"/>
  <c r="AT10" i="13"/>
  <c r="AJ10" i="13"/>
  <c r="AE10" i="13"/>
  <c r="Z10" i="13"/>
  <c r="N10" i="13"/>
  <c r="AZ12" i="13"/>
  <c r="AV12" i="13"/>
  <c r="AR12" i="13"/>
  <c r="AJ12" i="13"/>
  <c r="AF12" i="13"/>
  <c r="AB12" i="13"/>
  <c r="X12" i="13"/>
  <c r="T12" i="13"/>
  <c r="L12" i="13"/>
  <c r="AO22" i="13"/>
  <c r="AH18" i="13"/>
  <c r="E42" i="13"/>
  <c r="AZ10" i="13"/>
  <c r="AU10" i="13"/>
  <c r="AP10" i="13"/>
  <c r="AK10" i="13"/>
  <c r="AF10" i="13"/>
  <c r="AA10" i="13"/>
  <c r="U10" i="13"/>
  <c r="O10" i="13"/>
  <c r="I10" i="13"/>
  <c r="AW12" i="13"/>
  <c r="AC12" i="13"/>
  <c r="F42" i="13"/>
  <c r="AV10" i="13"/>
  <c r="AQ10" i="13"/>
  <c r="AL10" i="13"/>
  <c r="AG10" i="13"/>
  <c r="AB10" i="13"/>
  <c r="Q10" i="13"/>
  <c r="K10" i="13"/>
  <c r="AT12" i="13"/>
  <c r="N12" i="13"/>
  <c r="N41" i="13"/>
  <c r="E41" i="13" s="1"/>
  <c r="AW10" i="13"/>
  <c r="AR10" i="13"/>
  <c r="AM10" i="13"/>
  <c r="AH10" i="13"/>
  <c r="AC10" i="13"/>
  <c r="X10" i="13"/>
  <c r="R10" i="13"/>
  <c r="L10" i="13"/>
  <c r="AY12" i="13"/>
  <c r="T11" i="13"/>
  <c r="W22" i="13"/>
  <c r="T22" i="13"/>
  <c r="H16" i="13"/>
  <c r="E46" i="13"/>
  <c r="F46" i="13"/>
  <c r="E47" i="13"/>
  <c r="F47" i="13"/>
  <c r="E43" i="13"/>
  <c r="F43" i="13"/>
  <c r="E44" i="13"/>
  <c r="F44" i="13"/>
  <c r="E45" i="13"/>
  <c r="F45" i="13"/>
  <c r="F41" i="13"/>
  <c r="E38" i="13"/>
  <c r="F38" i="13"/>
  <c r="E39" i="13"/>
  <c r="F39" i="13"/>
  <c r="E35" i="13"/>
  <c r="F35" i="13"/>
  <c r="E36" i="13"/>
  <c r="F36" i="13"/>
  <c r="E37" i="13"/>
  <c r="F37" i="13"/>
  <c r="E31" i="13"/>
  <c r="F31" i="13"/>
  <c r="E32" i="13"/>
  <c r="F32" i="13"/>
  <c r="E33" i="13"/>
  <c r="F33" i="13"/>
  <c r="E34" i="13"/>
  <c r="F34" i="13"/>
  <c r="E27" i="13"/>
  <c r="F27" i="13"/>
  <c r="E28" i="13"/>
  <c r="F28" i="13"/>
  <c r="E29" i="13"/>
  <c r="F29" i="13"/>
  <c r="E30" i="13"/>
  <c r="F30" i="13"/>
  <c r="E24" i="13"/>
  <c r="F24" i="13"/>
  <c r="E25" i="13"/>
  <c r="F25" i="13"/>
  <c r="E26" i="13"/>
  <c r="F26" i="13"/>
  <c r="E23" i="13"/>
  <c r="F23" i="13"/>
  <c r="F22" i="13"/>
  <c r="E21" i="13"/>
  <c r="F21" i="13"/>
  <c r="F16" i="13"/>
  <c r="E17" i="13"/>
  <c r="F17" i="13"/>
  <c r="E19" i="13"/>
  <c r="F19" i="13"/>
  <c r="E20" i="13"/>
  <c r="F20" i="13"/>
  <c r="F18" i="13" l="1"/>
  <c r="E22" i="13"/>
  <c r="AO16" i="13"/>
  <c r="AO10" i="13"/>
  <c r="T16" i="13"/>
  <c r="T10" i="13"/>
  <c r="W16" i="13"/>
  <c r="W10" i="13"/>
  <c r="E11" i="13"/>
  <c r="F11" i="13"/>
  <c r="E12" i="13"/>
  <c r="F12" i="13"/>
  <c r="E13" i="13"/>
  <c r="F13" i="13"/>
  <c r="E14" i="13"/>
  <c r="F14" i="13"/>
  <c r="E15" i="13"/>
  <c r="F15" i="13"/>
  <c r="F10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C8" i="8"/>
  <c r="D8" i="8" s="1"/>
  <c r="E10" i="13"/>
  <c r="E16" i="13"/>
  <c r="C14" i="8"/>
  <c r="D14" i="8" s="1"/>
  <c r="C19" i="8"/>
  <c r="D19" i="8" s="1"/>
  <c r="C24" i="8" l="1"/>
  <c r="D24" i="8"/>
  <c r="E18" i="13"/>
</calcChain>
</file>

<file path=xl/sharedStrings.xml><?xml version="1.0" encoding="utf-8"?>
<sst xmlns="http://schemas.openxmlformats.org/spreadsheetml/2006/main" count="1348" uniqueCount="360">
  <si>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</si>
  <si>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</si>
  <si>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</si>
  <si>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</si>
  <si>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</si>
  <si>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</si>
  <si>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</si>
  <si>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</si>
  <si>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</si>
  <si>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</si>
  <si>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</si>
  <si>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</si>
  <si>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</si>
  <si>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</si>
  <si>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</si>
  <si>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</si>
  <si>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</si>
  <si>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</si>
  <si>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</si>
  <si>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</si>
  <si>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</si>
  <si>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</si>
  <si>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</si>
  <si>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</si>
  <si>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</si>
  <si>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</si>
  <si>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</si>
  <si>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</si>
  <si>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</si>
  <si>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</si>
  <si>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</si>
  <si>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</si>
  <si>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</si>
  <si>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</si>
  <si>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</si>
  <si>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</si>
  <si>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</si>
  <si>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</si>
  <si>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</si>
  <si>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</si>
  <si>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</si>
  <si>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</si>
  <si>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</si>
  <si>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</si>
  <si>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</si>
  <si>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</si>
  <si>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</si>
  <si>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</si>
  <si>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</si>
  <si>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</si>
  <si>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</si>
  <si>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</si>
  <si>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</si>
  <si>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</si>
  <si>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</si>
  <si>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</si>
  <si>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</si>
  <si>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</si>
  <si>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</si>
  <si>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</si>
  <si>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</si>
  <si>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</si>
  <si>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</si>
  <si>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</si>
  <si>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</si>
  <si>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</si>
  <si>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</si>
  <si>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</si>
  <si>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</si>
  <si>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</si>
  <si>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</si>
  <si>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</si>
  <si>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</si>
  <si>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</si>
  <si>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</si>
  <si>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</si>
  <si>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</si>
  <si>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</si>
  <si>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</si>
  <si>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</si>
  <si>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</si>
  <si>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</si>
  <si>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</si>
  <si>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</si>
  <si>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</si>
  <si>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</si>
  <si>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</si>
  <si>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</si>
  <si>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</si>
  <si>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</si>
  <si>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</si>
  <si>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</si>
  <si>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</si>
  <si>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</si>
  <si>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</si>
  <si>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</si>
  <si>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</si>
  <si>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</si>
  <si>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</si>
  <si>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</si>
  <si>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</si>
  <si>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</si>
  <si>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</si>
  <si>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</si>
  <si>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</si>
  <si>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</si>
  <si>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</si>
  <si>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</si>
  <si>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</si>
  <si>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</si>
  <si>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</si>
  <si>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</si>
  <si>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</si>
  <si>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</si>
  <si>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</si>
  <si>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</si>
  <si>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</si>
  <si>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</si>
  <si>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</si>
  <si>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</si>
  <si>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</si>
  <si>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</si>
  <si>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</si>
  <si>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</si>
  <si>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</si>
  <si>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</si>
  <si>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</si>
  <si>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</si>
  <si>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</si>
  <si>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</si>
  <si>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</si>
  <si>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</si>
  <si>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</si>
  <si>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</si>
  <si>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</si>
  <si>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</si>
  <si>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</si>
  <si>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</si>
  <si>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</si>
  <si>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</si>
  <si>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</si>
  <si>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</si>
  <si>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</si>
  <si>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</si>
  <si>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</si>
  <si>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</si>
  <si>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</si>
  <si>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</si>
  <si>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</si>
  <si>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</si>
  <si>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</si>
  <si>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</si>
  <si>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</si>
  <si>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</si>
  <si>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</si>
  <si>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</si>
  <si>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</si>
  <si>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</si>
  <si>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</si>
  <si>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</si>
  <si>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</si>
  <si>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</si>
  <si>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</si>
  <si>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</si>
  <si>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</si>
  <si>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</si>
  <si>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</si>
  <si>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</si>
  <si>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</si>
  <si>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</si>
  <si>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</si>
  <si>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</si>
  <si>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</si>
  <si>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</si>
  <si>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</si>
  <si>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</si>
  <si>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</si>
  <si>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</si>
  <si>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</si>
  <si>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</si>
  <si>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</si>
  <si>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</si>
  <si>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</si>
  <si>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</si>
  <si>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</si>
  <si>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</si>
  <si>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</si>
  <si>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</si>
  <si>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</si>
  <si>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</si>
  <si>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</si>
  <si>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</si>
  <si>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</si>
  <si>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</si>
  <si>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</si>
  <si>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</si>
  <si>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</si>
  <si>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</si>
  <si>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</si>
  <si>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</si>
  <si>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</si>
  <si>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</si>
  <si>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</si>
  <si>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</si>
  <si>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</si>
  <si>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</si>
  <si>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</si>
  <si>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</si>
  <si>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</si>
  <si>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</si>
  <si>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</si>
  <si>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</si>
  <si>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</si>
  <si>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</si>
  <si>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</si>
  <si>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</si>
  <si>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</si>
  <si>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</si>
  <si>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</si>
  <si>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</si>
  <si>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</si>
  <si>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</si>
  <si>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</si>
  <si>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</si>
  <si>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</si>
  <si>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</si>
  <si>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</si>
  <si>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</si>
  <si>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</si>
  <si>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</si>
  <si>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</si>
  <si>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</si>
  <si>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</si>
  <si>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</si>
  <si>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</si>
  <si>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</si>
  <si>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</si>
  <si>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</si>
  <si>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</si>
  <si>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</si>
  <si>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</si>
  <si>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</si>
  <si>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</si>
  <si>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</si>
  <si>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</si>
  <si>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</si>
  <si>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</si>
  <si>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</si>
  <si>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</si>
  <si>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</si>
  <si>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</si>
  <si>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</si>
  <si>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</si>
  <si>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</si>
  <si>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</si>
  <si>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</si>
  <si>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</si>
  <si>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</si>
  <si>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</si>
  <si>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</si>
  <si>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</si>
  <si>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</si>
  <si>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</si>
  <si>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</si>
  <si>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</si>
  <si>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</si>
  <si>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</si>
  <si>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</si>
  <si>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</si>
  <si>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</si>
  <si>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</si>
  <si>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</si>
  <si>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</si>
  <si>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</si>
  <si>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</si>
  <si>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</si>
  <si>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</si>
  <si>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</si>
  <si>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</si>
  <si>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</si>
  <si>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</si>
  <si>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утвержденной постановлением администрации района от 25.10.2018 № 2422</t>
  </si>
  <si>
    <t>Экологическое просвещение населения на территории района</t>
  </si>
  <si>
    <t>Оснащение эколого-биологических лабораторий</t>
  </si>
  <si>
    <t>управление образования и молодежной политики администрации района</t>
  </si>
  <si>
    <t>Реализации программы деятельности Районной общественной экологической организации "Родник"</t>
  </si>
  <si>
    <t xml:space="preserve">Подготовка и проведение международной экологической акции «Спасти и сохранить» </t>
  </si>
  <si>
    <t xml:space="preserve">управление культуры администрации района </t>
  </si>
  <si>
    <t>1.1.2.</t>
  </si>
  <si>
    <t>1.1.3.</t>
  </si>
  <si>
    <t xml:space="preserve">Обеспечение регулирования деятельности по обращению с твердыми коммунальными отходами 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</si>
  <si>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</si>
  <si>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управление экологии и природопользования администрации района</t>
  </si>
  <si>
    <t>Организация и проведение экологического мониторинга за состоянием окружающей среды на территории района</t>
  </si>
  <si>
    <t xml:space="preserve">соисполнитель: управление образования и молодежной политики администрации района
</t>
  </si>
  <si>
    <t xml:space="preserve"> -</t>
  </si>
  <si>
    <t xml:space="preserve">Снижение негативного воздействия на окружающую среду </t>
  </si>
  <si>
    <t>Доля населения, вовлеченного в экологические мероприятия, от общего числа жителей района, %</t>
  </si>
  <si>
    <t>Эффективность осуществления отдельных государственных полномочий Ханты-Мансийского автономного округа – Югры в сфере обращения с твердыми коммунальными отходами, %</t>
  </si>
  <si>
    <t>Целевые показатели муниципальной программы «Обеспечение экологической безопасности в Нижневартовском районе»</t>
  </si>
  <si>
    <t>Специалист  департамента финансов администрации района________________________________________________________ (Ф.И.О. подпись)</t>
  </si>
  <si>
    <t>Протяженность очищенной прибрежной полосы водных объектов, км</t>
  </si>
  <si>
    <t>4.</t>
  </si>
  <si>
    <t>Количество населения, вовлеченного в мероприятия по очистке берегов водных объектов, тыс. чел.  (нарастающим итогом)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</si>
  <si>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</si>
  <si>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</si>
  <si>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</si>
  <si>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</si>
  <si>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</si>
  <si>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</si>
  <si>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</si>
  <si>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</si>
  <si>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</si>
  <si>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</si>
  <si>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факт
по состоянию на отчетную дату** </t>
  </si>
  <si>
    <t>% достижения показателя на отчетную дату</t>
  </si>
  <si>
    <t>Всего по портфелям проектов:</t>
  </si>
  <si>
    <t>х</t>
  </si>
  <si>
    <t>-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</si>
  <si>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</si>
  <si>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</si>
  <si>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</si>
  <si>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 xml:space="preserve">Региональный проект «Сохранение уникальных водных объектов» 
</t>
  </si>
  <si>
    <t>план, в соответствии с постановлением № 2422  от 25.10.2018 (в ред. от 30.10.2019 № 2154) *</t>
  </si>
  <si>
    <r>
      <t>Протяженность береговой линии, очищенной от бытового мусора в границах населенных пунктов, км</t>
    </r>
    <r>
      <rPr>
        <vertAlign val="superscript"/>
        <sz val="10"/>
        <color theme="1"/>
        <rFont val="Times New Roman"/>
        <family val="1"/>
        <charset val="204"/>
      </rPr>
      <t/>
    </r>
  </si>
  <si>
    <r>
      <t>Количество населения, вовлеченного в мероприятия по очистке берегов водных объектов, тыс.чел. (нарастающим итогом)</t>
    </r>
    <r>
      <rPr>
        <vertAlign val="superscript"/>
        <sz val="10"/>
        <color theme="1"/>
        <rFont val="Times New Roman"/>
        <family val="1"/>
        <charset val="204"/>
      </rPr>
      <t/>
    </r>
  </si>
  <si>
    <t>Мероприятия по очистке от бытового мусора и древесного хлама берегов водных объектов (р. Обь и ее притоков) в границах городских и сельских поселений Нижневартовского района (43 км) проводятся с привлечением населения, представителей общественных организаций и волонтерских движений (4,859 тыс. человек).</t>
  </si>
  <si>
    <t>3.4.</t>
  </si>
  <si>
    <r>
      <t>ожидаемый (</t>
    </r>
    <r>
      <rPr>
        <i/>
        <sz val="9"/>
        <rFont val="Times New Roman"/>
        <family val="1"/>
        <charset val="204"/>
      </rPr>
      <t>количественно-измеримый</t>
    </r>
    <r>
      <rPr>
        <sz val="9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</si>
  <si>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9"/>
        <rFont val="Times New Roman"/>
        <family val="1"/>
        <charset val="204"/>
      </rPr>
      <t>оличественно-измеримый</t>
    </r>
    <r>
      <rPr>
        <sz val="9"/>
        <rFont val="Times New Roman"/>
        <family val="1"/>
        <charset val="204"/>
      </rPr>
      <t xml:space="preserve">) результат, основные социально значимые события, достижение результатов, контрольных точек и мероприятий  </t>
    </r>
  </si>
  <si>
    <t xml:space="preserve">план **
</t>
  </si>
  <si>
    <t>по муниципальной программе «Обеспечение экологической безопасности в Нижневартовском районе»</t>
  </si>
  <si>
    <t xml:space="preserve">бюджет автономного округа </t>
  </si>
  <si>
    <t>Информация о финансировании в 2021 году  (тыс. рублей)</t>
  </si>
  <si>
    <t>Значение показателя на 2021 год</t>
  </si>
  <si>
    <t>и природопользования, земельных ресурсов, по жилищным вопросам и муниципальной собственностител.: 8 (3466) 49 48 08                  ____________________________________________________________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</si>
  <si>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01.01.2021 и далее отражается фактическое исполнение расходных обязательств суммированное с плановыми объемами последующих периодов.</t>
  </si>
  <si>
    <t>план на 2021 год *</t>
  </si>
  <si>
    <t>2 квартал</t>
  </si>
  <si>
    <t>3 квартал</t>
  </si>
  <si>
    <t>4 квартал</t>
  </si>
  <si>
    <t>ответственный исполнитель: управление экологии, природопользования, земельных ресурсов, по жилищным вопросам и муниципальной собственности администрации района</t>
  </si>
  <si>
    <t xml:space="preserve">соисполнитель: управление культуры и спорта  администрации района
</t>
  </si>
  <si>
    <t>Реализцация мероприятий.Причины отклонения  фактического исполнения от запланированного</t>
  </si>
  <si>
    <t>управление экологии, природопользования, земельных ресурсов, по жилищным вопросам и муниципальной собственности администрации района, управление культуры  и спорта администрации района,  управление образования и молодежной политики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</si>
  <si>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</si>
  <si>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за январь 2021 года</t>
  </si>
  <si>
    <t xml:space="preserve">Исполнитель: В.Г. Закирова, начальник отдела ППиМ управления экологии </t>
  </si>
  <si>
    <t xml:space="preserve">Исполнитель: В.Г. Закирова, начальник отдела ППиМ управления экологии, природопользования, земельных ресурсов, по жилищным вопросам и муниципальной
собственности
</t>
  </si>
  <si>
    <t xml:space="preserve">Исполнитель: В.Г. Закирова, начальник отдела ППиМ управления управления экологии, природопользования, земельных ресурсов, по жилищным вопросам и муниципальной собственности
</t>
  </si>
  <si>
    <t>График (сетевой график) реализации  муниципальной программы «Обеспечение экологической безопасности в Нижневартовском районе»,</t>
  </si>
  <si>
    <t>Исполняющий обязанности заместителя главы района – начальника управления экологии, природопользования, земельных ресурсов, по жилищным вопросам и муниципальной собственности</t>
  </si>
  <si>
    <t>СОГЛАСОВАНО:</t>
  </si>
  <si>
    <t>_________________________</t>
  </si>
  <si>
    <t>А.В. Воробьев</t>
  </si>
  <si>
    <t xml:space="preserve"> ГРАФИК </t>
  </si>
  <si>
    <t xml:space="preserve"> реализации  муниципальной </t>
  </si>
  <si>
    <t>программы Нижневартовского района</t>
  </si>
  <si>
    <t>"Обеспечение экологической безопасности в Нижневартовском районе "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</si>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</sst>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_р_._-;\-* #,##0_р_._-;_-* &quot;-&quot;?_р_._-;_-@_-"/>
    <numFmt numFmtId="173" formatCode="0.000"/>
  </numFmts>
  <fonts count="4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0" tint="-0.89999084444715716"/>
      <name val="Times New Roman"/>
      <family val="1"/>
      <charset val="204"/>
    </font>
    <font>
      <sz val="10"/>
      <color theme="0" tint="-0.89999084444715716"/>
      <name val="Times New Roman"/>
      <family val="1"/>
      <charset val="204"/>
    </font>
    <font>
      <sz val="11"/>
      <color theme="0" tint="-0.89999084444715716"/>
      <name val="Times New Roman"/>
      <family val="1"/>
      <charset val="204"/>
    </font>
    <font>
      <sz val="16"/>
      <color theme="0" tint="-0.89999084444715716"/>
      <name val="Times New Roman"/>
      <family val="1"/>
      <charset val="204"/>
    </font>
    <font>
      <sz val="14"/>
      <color theme="0" tint="-0.89999084444715716"/>
      <name val="Times New Roman"/>
      <family val="1"/>
      <charset val="204"/>
    </font>
    <font>
      <sz val="8"/>
      <color theme="0" tint="-0.89999084444715716"/>
      <name val="Times New Roman"/>
      <family val="1"/>
      <charset val="204"/>
    </font>
    <font>
      <b/>
      <sz val="18"/>
      <color theme="0" tint="-0.89999084444715716"/>
      <name val="Times New Roman"/>
      <family val="1"/>
      <charset val="204"/>
    </font>
    <font>
      <sz val="11"/>
      <color theme="0" tint="-0.89999084444715716"/>
      <name val="Calibri"/>
      <family val="2"/>
      <charset val="204"/>
      <scheme val="minor"/>
    </font>
    <font>
      <sz val="16"/>
      <color theme="0" tint="-0.89999084444715716"/>
      <name val="Calibri"/>
      <family val="2"/>
      <charset val="204"/>
      <scheme val="minor"/>
    </font>
    <font>
      <sz val="12"/>
      <color theme="0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</cellStyleXfs>
  <cellXfs count="34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vertic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72" fontId="18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1" fillId="0" borderId="1" xfId="0" applyFont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right"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wrapText="1"/>
    </xf>
    <xf numFmtId="0" fontId="25" fillId="0" borderId="0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165" fontId="25" fillId="0" borderId="0" xfId="0" applyNumberFormat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right" vertical="center"/>
    </xf>
    <xf numFmtId="165" fontId="25" fillId="0" borderId="0" xfId="2" applyNumberFormat="1" applyFont="1" applyFill="1" applyBorder="1" applyAlignment="1" applyProtection="1">
      <alignment vertical="center" wrapText="1"/>
    </xf>
    <xf numFmtId="0" fontId="28" fillId="0" borderId="0" xfId="3" applyFont="1" applyFill="1"/>
    <xf numFmtId="49" fontId="28" fillId="0" borderId="0" xfId="3" applyNumberFormat="1" applyFont="1" applyFill="1"/>
    <xf numFmtId="0" fontId="28" fillId="0" borderId="0" xfId="3" applyFont="1" applyFill="1" applyAlignment="1">
      <alignment horizontal="right"/>
    </xf>
    <xf numFmtId="0" fontId="28" fillId="0" borderId="10" xfId="3" applyFont="1" applyFill="1" applyBorder="1" applyAlignment="1">
      <alignment horizontal="center" vertical="top" wrapText="1"/>
    </xf>
    <xf numFmtId="49" fontId="28" fillId="0" borderId="10" xfId="3" applyNumberFormat="1" applyFont="1" applyFill="1" applyBorder="1" applyAlignment="1">
      <alignment horizontal="center" vertical="top" wrapText="1"/>
    </xf>
    <xf numFmtId="0" fontId="28" fillId="0" borderId="1" xfId="3" applyFont="1" applyFill="1" applyBorder="1" applyAlignment="1">
      <alignment horizontal="center" vertical="top" wrapText="1"/>
    </xf>
    <xf numFmtId="166" fontId="28" fillId="0" borderId="1" xfId="3" applyNumberFormat="1" applyFont="1" applyFill="1" applyBorder="1" applyAlignment="1">
      <alignment horizontal="center" vertical="center" wrapText="1"/>
    </xf>
    <xf numFmtId="166" fontId="28" fillId="0" borderId="4" xfId="3" applyNumberFormat="1" applyFont="1" applyFill="1" applyBorder="1" applyAlignment="1">
      <alignment horizontal="center" vertical="center" wrapText="1"/>
    </xf>
    <xf numFmtId="0" fontId="28" fillId="0" borderId="5" xfId="3" applyFont="1" applyFill="1" applyBorder="1"/>
    <xf numFmtId="0" fontId="28" fillId="0" borderId="1" xfId="3" applyFont="1" applyFill="1" applyBorder="1" applyAlignment="1">
      <alignment horizontal="center" vertical="center" wrapText="1"/>
    </xf>
    <xf numFmtId="0" fontId="28" fillId="0" borderId="0" xfId="3" applyFont="1" applyFill="1" applyBorder="1"/>
    <xf numFmtId="0" fontId="28" fillId="0" borderId="1" xfId="3" applyFont="1" applyFill="1" applyBorder="1"/>
    <xf numFmtId="0" fontId="24" fillId="0" borderId="0" xfId="3" applyFont="1" applyFill="1"/>
    <xf numFmtId="49" fontId="24" fillId="0" borderId="0" xfId="3" applyNumberFormat="1" applyFont="1" applyFill="1"/>
    <xf numFmtId="0" fontId="24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right" vertical="center" wrapText="1"/>
    </xf>
    <xf numFmtId="0" fontId="24" fillId="0" borderId="0" xfId="0" applyFont="1" applyFill="1" applyBorder="1" applyAlignment="1" applyProtection="1">
      <alignment horizontal="left"/>
    </xf>
    <xf numFmtId="165" fontId="24" fillId="0" borderId="0" xfId="0" applyNumberFormat="1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2" xfId="3" applyFont="1" applyFill="1" applyBorder="1" applyAlignment="1">
      <alignment horizontal="left" vertical="center" wrapText="1"/>
    </xf>
    <xf numFmtId="165" fontId="24" fillId="0" borderId="2" xfId="3" applyNumberFormat="1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165" fontId="24" fillId="0" borderId="1" xfId="3" applyNumberFormat="1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center" vertical="center" wrapText="1"/>
    </xf>
    <xf numFmtId="0" fontId="28" fillId="0" borderId="10" xfId="3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3" fontId="32" fillId="0" borderId="5" xfId="0" applyNumberFormat="1" applyFont="1" applyBorder="1" applyAlignment="1" applyProtection="1">
      <alignment horizontal="center" vertical="top" wrapText="1"/>
      <protection locked="0"/>
    </xf>
    <xf numFmtId="0" fontId="35" fillId="0" borderId="5" xfId="0" applyFont="1" applyBorder="1" applyAlignment="1">
      <alignment horizontal="justify" vertical="top" wrapText="1"/>
    </xf>
    <xf numFmtId="0" fontId="35" fillId="0" borderId="5" xfId="0" applyFont="1" applyBorder="1" applyAlignment="1">
      <alignment horizontal="center" vertical="top" wrapText="1"/>
    </xf>
    <xf numFmtId="171" fontId="32" fillId="0" borderId="11" xfId="2" applyNumberFormat="1" applyFont="1" applyBorder="1" applyAlignment="1">
      <alignment horizontal="center" vertical="top" wrapText="1"/>
    </xf>
    <xf numFmtId="170" fontId="32" fillId="0" borderId="5" xfId="2" applyNumberFormat="1" applyFont="1" applyBorder="1" applyAlignment="1">
      <alignment horizontal="center" vertical="top" wrapText="1"/>
    </xf>
    <xf numFmtId="167" fontId="32" fillId="0" borderId="5" xfId="2" applyNumberFormat="1" applyFont="1" applyBorder="1" applyAlignment="1">
      <alignment horizontal="center" vertical="top" wrapText="1"/>
    </xf>
    <xf numFmtId="170" fontId="32" fillId="0" borderId="11" xfId="2" applyNumberFormat="1" applyFont="1" applyBorder="1" applyAlignment="1">
      <alignment horizontal="center" vertical="top" wrapText="1"/>
    </xf>
    <xf numFmtId="0" fontId="32" fillId="0" borderId="1" xfId="0" applyFont="1" applyBorder="1"/>
    <xf numFmtId="3" fontId="32" fillId="0" borderId="1" xfId="0" applyNumberFormat="1" applyFont="1" applyBorder="1" applyAlignment="1" applyProtection="1">
      <alignment horizontal="center" vertical="top" wrapText="1"/>
      <protection locked="0"/>
    </xf>
    <xf numFmtId="0" fontId="35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170" fontId="32" fillId="0" borderId="1" xfId="2" applyNumberFormat="1" applyFont="1" applyBorder="1" applyAlignment="1">
      <alignment horizontal="center" vertical="top" wrapText="1"/>
    </xf>
    <xf numFmtId="170" fontId="32" fillId="0" borderId="4" xfId="2" applyNumberFormat="1" applyFont="1" applyBorder="1" applyAlignment="1">
      <alignment horizontal="center" vertical="top" wrapText="1"/>
    </xf>
    <xf numFmtId="170" fontId="32" fillId="0" borderId="10" xfId="2" applyNumberFormat="1" applyFont="1" applyBorder="1" applyAlignment="1">
      <alignment horizontal="center" vertical="top" wrapText="1"/>
    </xf>
    <xf numFmtId="167" fontId="32" fillId="0" borderId="10" xfId="2" applyNumberFormat="1" applyFont="1" applyBorder="1" applyAlignment="1">
      <alignment horizontal="center" vertical="top" wrapText="1"/>
    </xf>
    <xf numFmtId="170" fontId="32" fillId="0" borderId="12" xfId="2" applyNumberFormat="1" applyFont="1" applyBorder="1" applyAlignment="1">
      <alignment horizontal="center" vertical="top" wrapText="1"/>
    </xf>
    <xf numFmtId="0" fontId="32" fillId="0" borderId="10" xfId="0" applyFont="1" applyBorder="1"/>
    <xf numFmtId="165" fontId="32" fillId="0" borderId="1" xfId="0" applyNumberFormat="1" applyFont="1" applyFill="1" applyBorder="1" applyAlignment="1">
      <alignment horizontal="justify" vertical="top" wrapText="1"/>
    </xf>
    <xf numFmtId="0" fontId="35" fillId="0" borderId="1" xfId="0" applyFont="1" applyBorder="1" applyAlignment="1">
      <alignment wrapText="1"/>
    </xf>
    <xf numFmtId="173" fontId="35" fillId="0" borderId="1" xfId="0" applyNumberFormat="1" applyFont="1" applyBorder="1" applyAlignment="1">
      <alignment horizontal="center" vertical="top" wrapText="1"/>
    </xf>
    <xf numFmtId="0" fontId="35" fillId="0" borderId="0" xfId="0" applyFont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/>
    </xf>
    <xf numFmtId="165" fontId="32" fillId="0" borderId="0" xfId="0" applyNumberFormat="1" applyFont="1" applyFill="1" applyBorder="1" applyAlignment="1">
      <alignment horizontal="justify" vertical="top" wrapText="1"/>
    </xf>
    <xf numFmtId="0" fontId="32" fillId="0" borderId="0" xfId="0" applyFont="1" applyFill="1" applyBorder="1" applyAlignment="1" applyProtection="1">
      <alignment horizontal="left" wrapText="1"/>
    </xf>
    <xf numFmtId="0" fontId="32" fillId="0" borderId="0" xfId="0" applyFont="1" applyFill="1" applyBorder="1" applyAlignment="1" applyProtection="1">
      <alignment horizontal="left"/>
    </xf>
    <xf numFmtId="165" fontId="32" fillId="0" borderId="0" xfId="0" applyNumberFormat="1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left" vertical="center"/>
    </xf>
    <xf numFmtId="0" fontId="32" fillId="0" borderId="0" xfId="0" applyFont="1" applyFill="1" applyAlignment="1" applyProtection="1">
      <alignment horizontal="right" vertical="center"/>
    </xf>
    <xf numFmtId="165" fontId="32" fillId="0" borderId="0" xfId="2" applyNumberFormat="1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/>
    </xf>
    <xf numFmtId="167" fontId="35" fillId="0" borderId="5" xfId="0" applyNumberFormat="1" applyFont="1" applyBorder="1" applyAlignment="1">
      <alignment horizontal="center" vertical="top" wrapText="1"/>
    </xf>
    <xf numFmtId="170" fontId="35" fillId="0" borderId="5" xfId="0" applyNumberFormat="1" applyFont="1" applyBorder="1" applyAlignment="1">
      <alignment horizontal="center" vertical="top" wrapText="1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41" fillId="0" borderId="0" xfId="0" applyFont="1"/>
    <xf numFmtId="0" fontId="41" fillId="0" borderId="0" xfId="0" applyFont="1" applyAlignment="1">
      <alignment horizontal="right"/>
    </xf>
    <xf numFmtId="0" fontId="36" fillId="0" borderId="0" xfId="0" applyFont="1" applyAlignment="1">
      <alignment vertical="top" wrapText="1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5" fillId="0" borderId="0" xfId="0" applyFont="1"/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ill="1" applyBorder="1"/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/>
    </xf>
    <xf numFmtId="0" fontId="0" fillId="0" borderId="1" xfId="0" applyBorder="1"/>
    <xf numFmtId="0" fontId="21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24" fillId="0" borderId="0" xfId="0" applyNumberFormat="1" applyFont="1" applyFill="1" applyBorder="1" applyAlignment="1" applyProtection="1">
      <alignment horizontal="justify" vertical="top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165" fontId="25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center" vertical="top" wrapText="1"/>
    </xf>
    <xf numFmtId="3" fontId="32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0" xfId="0" applyFont="1" applyFill="1" applyBorder="1" applyAlignment="1" applyProtection="1">
      <alignment horizontal="left" wrapText="1"/>
    </xf>
    <xf numFmtId="0" fontId="32" fillId="0" borderId="10" xfId="0" applyFont="1" applyBorder="1" applyAlignment="1">
      <alignment vertical="top" wrapText="1"/>
    </xf>
    <xf numFmtId="0" fontId="34" fillId="0" borderId="8" xfId="0" applyFont="1" applyBorder="1" applyAlignment="1">
      <alignment vertical="top"/>
    </xf>
    <xf numFmtId="0" fontId="34" fillId="0" borderId="5" xfId="0" applyFont="1" applyBorder="1" applyAlignment="1">
      <alignment vertical="top"/>
    </xf>
    <xf numFmtId="0" fontId="24" fillId="0" borderId="0" xfId="3" applyFont="1" applyFill="1" applyAlignment="1">
      <alignment horizontal="left" wrapText="1"/>
    </xf>
    <xf numFmtId="0" fontId="28" fillId="0" borderId="10" xfId="3" applyFont="1" applyFill="1" applyBorder="1" applyAlignment="1">
      <alignment horizontal="center"/>
    </xf>
    <xf numFmtId="0" fontId="28" fillId="0" borderId="8" xfId="3" applyFont="1" applyFill="1" applyBorder="1" applyAlignment="1">
      <alignment horizontal="center"/>
    </xf>
    <xf numFmtId="0" fontId="28" fillId="0" borderId="5" xfId="3" applyFont="1" applyFill="1" applyBorder="1" applyAlignment="1">
      <alignment horizontal="center"/>
    </xf>
    <xf numFmtId="0" fontId="28" fillId="0" borderId="1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center" vertical="top"/>
    </xf>
    <xf numFmtId="0" fontId="28" fillId="0" borderId="1" xfId="3" applyFont="1" applyFill="1" applyBorder="1" applyAlignment="1">
      <alignment horizontal="left" vertical="top" wrapText="1"/>
    </xf>
    <xf numFmtId="49" fontId="28" fillId="0" borderId="1" xfId="3" applyNumberFormat="1" applyFont="1" applyFill="1" applyBorder="1" applyAlignment="1">
      <alignment horizontal="center" vertical="top" wrapText="1"/>
    </xf>
    <xf numFmtId="0" fontId="28" fillId="0" borderId="10" xfId="3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4" fillId="0" borderId="10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4" fillId="3" borderId="10" xfId="3" applyFont="1" applyFill="1" applyBorder="1" applyAlignment="1">
      <alignment horizontal="center" vertical="top" wrapText="1"/>
    </xf>
    <xf numFmtId="0" fontId="24" fillId="3" borderId="5" xfId="3" applyFont="1" applyFill="1" applyBorder="1" applyAlignment="1">
      <alignment horizontal="center" vertical="top" wrapText="1"/>
    </xf>
    <xf numFmtId="49" fontId="28" fillId="0" borderId="13" xfId="3" applyNumberFormat="1" applyFont="1" applyFill="1" applyBorder="1" applyAlignment="1">
      <alignment horizontal="center" vertical="center" wrapText="1"/>
    </xf>
    <xf numFmtId="49" fontId="28" fillId="0" borderId="14" xfId="3" applyNumberFormat="1" applyFont="1" applyFill="1" applyBorder="1" applyAlignment="1">
      <alignment horizontal="center" vertical="center" wrapText="1"/>
    </xf>
    <xf numFmtId="49" fontId="28" fillId="0" borderId="3" xfId="3" applyNumberFormat="1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top" wrapText="1"/>
    </xf>
    <xf numFmtId="0" fontId="24" fillId="3" borderId="4" xfId="3" applyFont="1" applyFill="1" applyBorder="1" applyAlignment="1">
      <alignment horizontal="center" vertical="top" wrapText="1"/>
    </xf>
    <xf numFmtId="0" fontId="24" fillId="0" borderId="5" xfId="3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3" fontId="24" fillId="0" borderId="0" xfId="5" applyNumberFormat="1" applyFont="1" applyAlignment="1">
      <alignment horizontal="left" vertical="top" wrapText="1"/>
    </xf>
    <xf numFmtId="0" fontId="24" fillId="0" borderId="0" xfId="3" applyFont="1" applyFill="1" applyAlignment="1">
      <alignment vertical="top" wrapText="1"/>
    </xf>
    <xf numFmtId="0" fontId="29" fillId="3" borderId="0" xfId="3" applyFont="1" applyFill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8" fillId="3" borderId="1" xfId="3" applyFont="1" applyFill="1" applyBorder="1" applyAlignment="1">
      <alignment horizontal="center" vertical="top" wrapText="1"/>
    </xf>
    <xf numFmtId="0" fontId="28" fillId="0" borderId="1" xfId="3" applyFont="1" applyFill="1" applyBorder="1" applyAlignment="1">
      <alignment horizontal="center" vertical="top" wrapText="1"/>
    </xf>
    <xf numFmtId="0" fontId="24" fillId="0" borderId="4" xfId="3" applyFont="1" applyFill="1" applyBorder="1" applyAlignment="1">
      <alignment horizontal="center" vertical="top" wrapText="1"/>
    </xf>
    <xf numFmtId="0" fontId="24" fillId="0" borderId="7" xfId="3" applyFont="1" applyFill="1" applyBorder="1" applyAlignment="1">
      <alignment horizontal="center" vertical="top" wrapText="1"/>
    </xf>
    <xf numFmtId="0" fontId="24" fillId="0" borderId="2" xfId="3" applyFont="1" applyFill="1" applyBorder="1" applyAlignment="1">
      <alignment horizontal="center" vertical="top" wrapText="1"/>
    </xf>
    <xf numFmtId="0" fontId="24" fillId="3" borderId="1" xfId="3" applyFont="1" applyFill="1" applyBorder="1" applyAlignment="1">
      <alignment horizontal="center" vertical="top" wrapText="1"/>
    </xf>
    <xf numFmtId="0" fontId="39" fillId="0" borderId="0" xfId="0" applyFont="1" applyAlignment="1">
      <alignment horizontal="center" wrapText="1"/>
    </xf>
    <xf numFmtId="0" fontId="44" fillId="0" borderId="0" xfId="0" applyFont="1" applyAlignment="1"/>
    <xf numFmtId="0" fontId="39" fillId="0" borderId="0" xfId="0" applyFont="1" applyAlignment="1">
      <alignment horizontal="center" vertical="top"/>
    </xf>
    <xf numFmtId="0" fontId="40" fillId="0" borderId="0" xfId="0" applyFont="1" applyAlignment="1">
      <alignment horizontal="left" wrapText="1"/>
    </xf>
    <xf numFmtId="0" fontId="45" fillId="0" borderId="0" xfId="0" applyFont="1" applyAlignment="1">
      <alignment horizontal="center"/>
    </xf>
    <xf numFmtId="0" fontId="40" fillId="0" borderId="0" xfId="0" applyFont="1" applyAlignment="1">
      <alignment horizontal="left" vertical="top" wrapText="1"/>
    </xf>
    <xf numFmtId="0" fontId="37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/>
    <xf numFmtId="0" fontId="39" fillId="0" borderId="0" xfId="0" applyFont="1" applyAlignment="1">
      <alignment horizontal="center"/>
    </xf>
  </cellXfs>
  <cellStyles count="6">
    <cellStyle name="Обычный" xfId="0" builtinId="0"/>
    <cellStyle name="Обычный 13" xfId="3"/>
    <cellStyle name="Обычный 2" xfId="1"/>
    <cellStyle name="Обычный 9" xfId="5"/>
    <cellStyle name="Финансовый" xfId="2" builtinId="3"/>
    <cellStyle name="Финансовый 16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229" t="s">
        <v>39</v>
      </c>
      <c r="B1" s="230"/>
      <c r="C1" s="231" t="s">
        <v>40</v>
      </c>
      <c r="D1" s="232" t="s">
        <v>44</v>
      </c>
      <c r="E1" s="233"/>
      <c r="F1" s="234"/>
      <c r="G1" s="232" t="s">
        <v>17</v>
      </c>
      <c r="H1" s="233"/>
      <c r="I1" s="234"/>
      <c r="J1" s="232" t="s">
        <v>18</v>
      </c>
      <c r="K1" s="233"/>
      <c r="L1" s="234"/>
      <c r="M1" s="232" t="s">
        <v>22</v>
      </c>
      <c r="N1" s="233"/>
      <c r="O1" s="234"/>
      <c r="P1" s="235" t="s">
        <v>23</v>
      </c>
      <c r="Q1" s="236"/>
      <c r="R1" s="232" t="s">
        <v>24</v>
      </c>
      <c r="S1" s="233"/>
      <c r="T1" s="234"/>
      <c r="U1" s="232" t="s">
        <v>25</v>
      </c>
      <c r="V1" s="233"/>
      <c r="W1" s="234"/>
      <c r="X1" s="235" t="s">
        <v>26</v>
      </c>
      <c r="Y1" s="237"/>
      <c r="Z1" s="236"/>
      <c r="AA1" s="235" t="s">
        <v>27</v>
      </c>
      <c r="AB1" s="236"/>
      <c r="AC1" s="232" t="s">
        <v>28</v>
      </c>
      <c r="AD1" s="233"/>
      <c r="AE1" s="234"/>
      <c r="AF1" s="232" t="s">
        <v>29</v>
      </c>
      <c r="AG1" s="233"/>
      <c r="AH1" s="234"/>
      <c r="AI1" s="232" t="s">
        <v>30</v>
      </c>
      <c r="AJ1" s="233"/>
      <c r="AK1" s="234"/>
      <c r="AL1" s="235" t="s">
        <v>31</v>
      </c>
      <c r="AM1" s="236"/>
      <c r="AN1" s="232" t="s">
        <v>32</v>
      </c>
      <c r="AO1" s="233"/>
      <c r="AP1" s="234"/>
      <c r="AQ1" s="232" t="s">
        <v>33</v>
      </c>
      <c r="AR1" s="233"/>
      <c r="AS1" s="234"/>
      <c r="AT1" s="232" t="s">
        <v>34</v>
      </c>
      <c r="AU1" s="233"/>
      <c r="AV1" s="234"/>
    </row>
    <row r="2" spans="1:48" ht="39" customHeight="1" x14ac:dyDescent="0.3">
      <c r="A2" s="230"/>
      <c r="B2" s="230"/>
      <c r="C2" s="23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231" t="s">
        <v>82</v>
      </c>
      <c r="B3" s="23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231"/>
      <c r="B4" s="23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231"/>
      <c r="B5" s="23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231"/>
      <c r="B6" s="23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231"/>
      <c r="B7" s="23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231"/>
      <c r="B8" s="23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231"/>
      <c r="B9" s="23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238" t="s">
        <v>57</v>
      </c>
      <c r="B1" s="238"/>
      <c r="C1" s="238"/>
      <c r="D1" s="238"/>
      <c r="E1" s="238"/>
    </row>
    <row r="2" spans="1:5" x14ac:dyDescent="0.3">
      <c r="A2" s="12"/>
      <c r="B2" s="12"/>
      <c r="C2" s="12"/>
      <c r="D2" s="12"/>
      <c r="E2" s="12"/>
    </row>
    <row r="3" spans="1:5" x14ac:dyDescent="0.3">
      <c r="A3" s="239" t="s">
        <v>129</v>
      </c>
      <c r="B3" s="239"/>
      <c r="C3" s="239"/>
      <c r="D3" s="239"/>
      <c r="E3" s="239"/>
    </row>
    <row r="4" spans="1:5" ht="4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240" t="s">
        <v>78</v>
      </c>
      <c r="B26" s="240"/>
      <c r="C26" s="240"/>
      <c r="D26" s="240"/>
      <c r="E26" s="240"/>
    </row>
    <row r="27" spans="1:5" x14ac:dyDescent="0.3">
      <c r="A27" s="28"/>
      <c r="B27" s="28"/>
      <c r="C27" s="28"/>
      <c r="D27" s="28"/>
      <c r="E27" s="28"/>
    </row>
    <row r="28" spans="1:5" x14ac:dyDescent="0.3">
      <c r="A28" s="240" t="s">
        <v>79</v>
      </c>
      <c r="B28" s="240"/>
      <c r="C28" s="240"/>
      <c r="D28" s="240"/>
      <c r="E28" s="240"/>
    </row>
    <row r="29" spans="1:5" x14ac:dyDescent="0.3">
      <c r="A29" s="240"/>
      <c r="B29" s="240"/>
      <c r="C29" s="240"/>
      <c r="D29" s="240"/>
      <c r="E29" s="24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254" t="s">
        <v>45</v>
      </c>
      <c r="C3" s="25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241" t="s">
        <v>1</v>
      </c>
      <c r="B5" s="24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5">
      <c r="A6" s="241"/>
      <c r="B6" s="24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241"/>
      <c r="B7" s="24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241" t="s">
        <v>3</v>
      </c>
      <c r="B8" s="24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42" t="s">
        <v>204</v>
      </c>
      <c r="N8" s="243"/>
      <c r="O8" s="244"/>
      <c r="P8" s="56"/>
      <c r="Q8" s="56"/>
    </row>
    <row r="9" spans="1:256" ht="33.75" customHeight="1" x14ac:dyDescent="0.25">
      <c r="A9" s="241"/>
      <c r="B9" s="24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241" t="s">
        <v>4</v>
      </c>
      <c r="B10" s="24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241"/>
      <c r="B11" s="24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241" t="s">
        <v>5</v>
      </c>
      <c r="B12" s="24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241"/>
      <c r="B13" s="24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241" t="s">
        <v>9</v>
      </c>
      <c r="B14" s="24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241"/>
      <c r="B15" s="24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59"/>
      <c r="AJ16" s="259"/>
      <c r="AK16" s="259"/>
      <c r="AZ16" s="259"/>
      <c r="BA16" s="259"/>
      <c r="BB16" s="259"/>
      <c r="BQ16" s="259"/>
      <c r="BR16" s="259"/>
      <c r="BS16" s="259"/>
      <c r="CH16" s="259"/>
      <c r="CI16" s="259"/>
      <c r="CJ16" s="259"/>
      <c r="CY16" s="259"/>
      <c r="CZ16" s="259"/>
      <c r="DA16" s="259"/>
      <c r="DP16" s="259"/>
      <c r="DQ16" s="259"/>
      <c r="DR16" s="259"/>
      <c r="EG16" s="259"/>
      <c r="EH16" s="259"/>
      <c r="EI16" s="259"/>
      <c r="EX16" s="259"/>
      <c r="EY16" s="259"/>
      <c r="EZ16" s="259"/>
      <c r="FO16" s="259"/>
      <c r="FP16" s="259"/>
      <c r="FQ16" s="259"/>
      <c r="GF16" s="259"/>
      <c r="GG16" s="259"/>
      <c r="GH16" s="259"/>
      <c r="GW16" s="259"/>
      <c r="GX16" s="259"/>
      <c r="GY16" s="259"/>
      <c r="HN16" s="259"/>
      <c r="HO16" s="259"/>
      <c r="HP16" s="259"/>
      <c r="IE16" s="259"/>
      <c r="IF16" s="259"/>
      <c r="IG16" s="259"/>
      <c r="IV16" s="259"/>
    </row>
    <row r="17" spans="1:17" ht="320.25" customHeight="1" x14ac:dyDescent="0.25">
      <c r="A17" s="241" t="s">
        <v>6</v>
      </c>
      <c r="B17" s="24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241"/>
      <c r="B18" s="24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241" t="s">
        <v>7</v>
      </c>
      <c r="B19" s="24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241"/>
      <c r="B20" s="24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241" t="s">
        <v>8</v>
      </c>
      <c r="B21" s="24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241"/>
      <c r="B22" s="24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245" t="s">
        <v>14</v>
      </c>
      <c r="B23" s="25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247"/>
      <c r="B24" s="25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249" t="s">
        <v>15</v>
      </c>
      <c r="B25" s="25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249"/>
      <c r="B26" s="25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241" t="s">
        <v>93</v>
      </c>
      <c r="B31" s="24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241"/>
      <c r="B32" s="24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241" t="s">
        <v>95</v>
      </c>
      <c r="B34" s="24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241"/>
      <c r="B35" s="24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257" t="s">
        <v>97</v>
      </c>
      <c r="B36" s="25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258"/>
      <c r="B37" s="25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241" t="s">
        <v>99</v>
      </c>
      <c r="B39" s="24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65" t="s">
        <v>246</v>
      </c>
      <c r="I39" s="266"/>
      <c r="J39" s="266"/>
      <c r="K39" s="266"/>
      <c r="L39" s="266"/>
      <c r="M39" s="266"/>
      <c r="N39" s="266"/>
      <c r="O39" s="267"/>
      <c r="P39" s="55" t="s">
        <v>188</v>
      </c>
      <c r="Q39" s="56"/>
    </row>
    <row r="40" spans="1:17" ht="39.9" customHeight="1" x14ac:dyDescent="0.25">
      <c r="A40" s="241" t="s">
        <v>10</v>
      </c>
      <c r="B40" s="24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241" t="s">
        <v>100</v>
      </c>
      <c r="B41" s="24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241"/>
      <c r="B42" s="24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241" t="s">
        <v>102</v>
      </c>
      <c r="B43" s="24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62" t="s">
        <v>191</v>
      </c>
      <c r="H43" s="263"/>
      <c r="I43" s="263"/>
      <c r="J43" s="263"/>
      <c r="K43" s="263"/>
      <c r="L43" s="263"/>
      <c r="M43" s="263"/>
      <c r="N43" s="263"/>
      <c r="O43" s="264"/>
      <c r="P43" s="56"/>
      <c r="Q43" s="56"/>
    </row>
    <row r="44" spans="1:17" ht="39.9" customHeight="1" x14ac:dyDescent="0.25">
      <c r="A44" s="241"/>
      <c r="B44" s="24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241" t="s">
        <v>104</v>
      </c>
      <c r="B45" s="24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241" t="s">
        <v>12</v>
      </c>
      <c r="B46" s="24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252" t="s">
        <v>107</v>
      </c>
      <c r="B47" s="25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253"/>
      <c r="B48" s="25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252" t="s">
        <v>108</v>
      </c>
      <c r="B49" s="25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253"/>
      <c r="B50" s="25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241" t="s">
        <v>110</v>
      </c>
      <c r="B51" s="24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241"/>
      <c r="B52" s="24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241" t="s">
        <v>113</v>
      </c>
      <c r="B53" s="24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241"/>
      <c r="B54" s="24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241" t="s">
        <v>114</v>
      </c>
      <c r="B55" s="24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241"/>
      <c r="B56" s="24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241" t="s">
        <v>116</v>
      </c>
      <c r="B57" s="248" t="s">
        <v>117</v>
      </c>
      <c r="C57" s="53" t="s">
        <v>20</v>
      </c>
      <c r="D57" s="93" t="s">
        <v>234</v>
      </c>
      <c r="E57" s="92"/>
      <c r="F57" s="92" t="s">
        <v>235</v>
      </c>
      <c r="G57" s="251" t="s">
        <v>232</v>
      </c>
      <c r="H57" s="251"/>
      <c r="I57" s="92" t="s">
        <v>236</v>
      </c>
      <c r="J57" s="92" t="s">
        <v>237</v>
      </c>
      <c r="K57" s="242" t="s">
        <v>238</v>
      </c>
      <c r="L57" s="243"/>
      <c r="M57" s="243"/>
      <c r="N57" s="243"/>
      <c r="O57" s="244"/>
      <c r="P57" s="88" t="s">
        <v>198</v>
      </c>
      <c r="Q57" s="56"/>
    </row>
    <row r="58" spans="1:17" ht="39.9" customHeight="1" x14ac:dyDescent="0.25">
      <c r="A58" s="241"/>
      <c r="B58" s="24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245" t="s">
        <v>119</v>
      </c>
      <c r="B59" s="245" t="s">
        <v>118</v>
      </c>
      <c r="C59" s="24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246"/>
      <c r="B60" s="246"/>
      <c r="C60" s="24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246"/>
      <c r="B61" s="246"/>
      <c r="C61" s="24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247"/>
      <c r="B62" s="24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241" t="s">
        <v>120</v>
      </c>
      <c r="B63" s="24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241"/>
      <c r="B64" s="24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249" t="s">
        <v>122</v>
      </c>
      <c r="B65" s="25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249"/>
      <c r="B66" s="25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241" t="s">
        <v>124</v>
      </c>
      <c r="B67" s="24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241"/>
      <c r="B68" s="24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252" t="s">
        <v>126</v>
      </c>
      <c r="B69" s="25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253"/>
      <c r="B70" s="25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260" t="s">
        <v>254</v>
      </c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261" t="s">
        <v>215</v>
      </c>
      <c r="C79" s="261"/>
      <c r="D79" s="261"/>
      <c r="E79" s="26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1"/>
  <sheetViews>
    <sheetView tabSelected="1" topLeftCell="A13" zoomScale="84" zoomScaleNormal="84" zoomScaleSheetLayoutView="80" zoomScalePageLayoutView="25" workbookViewId="0">
      <selection activeCell="A52" sqref="A52:E53"/>
    </sheetView>
  </sheetViews>
  <sheetFormatPr defaultColWidth="9.109375" defaultRowHeight="13.2" x14ac:dyDescent="0.3"/>
  <cols>
    <col min="1" max="1" width="8" style="101" customWidth="1"/>
    <col min="2" max="2" width="19.6640625" style="101" customWidth="1"/>
    <col min="3" max="3" width="13.33203125" style="101" customWidth="1"/>
    <col min="4" max="4" width="20.6640625" style="105" customWidth="1"/>
    <col min="5" max="5" width="12.88671875" style="106" customWidth="1"/>
    <col min="6" max="6" width="12.44140625" style="106" customWidth="1"/>
    <col min="7" max="7" width="8.5546875" style="106" customWidth="1"/>
    <col min="8" max="8" width="7.88671875" style="101" customWidth="1"/>
    <col min="9" max="9" width="6.88671875" style="101" customWidth="1"/>
    <col min="10" max="10" width="6" style="101" customWidth="1"/>
    <col min="11" max="11" width="7.5546875" style="101" customWidth="1"/>
    <col min="12" max="12" width="6.88671875" style="101" customWidth="1"/>
    <col min="13" max="13" width="7" style="101" customWidth="1"/>
    <col min="14" max="15" width="8.33203125" style="101" customWidth="1"/>
    <col min="16" max="16" width="6.6640625" style="101" customWidth="1"/>
    <col min="17" max="17" width="9.109375" style="101" customWidth="1"/>
    <col min="18" max="18" width="8.6640625" style="101" customWidth="1"/>
    <col min="19" max="19" width="7" style="101" customWidth="1"/>
    <col min="20" max="20" width="8.44140625" style="101" customWidth="1"/>
    <col min="21" max="21" width="8.109375" style="101" customWidth="1"/>
    <col min="22" max="22" width="6.88671875" style="101" customWidth="1"/>
    <col min="23" max="23" width="7.33203125" style="101" customWidth="1"/>
    <col min="24" max="25" width="7.6640625" style="101" customWidth="1"/>
    <col min="26" max="26" width="7.33203125" style="101" customWidth="1"/>
    <col min="27" max="27" width="5.88671875" style="101" hidden="1" customWidth="1"/>
    <col min="28" max="28" width="6.88671875" style="101" hidden="1" customWidth="1"/>
    <col min="29" max="30" width="6.88671875" style="101" customWidth="1"/>
    <col min="31" max="31" width="7.5546875" style="101" customWidth="1"/>
    <col min="32" max="32" width="5.5546875" style="101" hidden="1" customWidth="1"/>
    <col min="33" max="33" width="7.5546875" style="101" hidden="1" customWidth="1"/>
    <col min="34" max="35" width="7.5546875" style="101" customWidth="1"/>
    <col min="36" max="36" width="7.88671875" style="101" customWidth="1"/>
    <col min="37" max="37" width="6" style="101" hidden="1" customWidth="1"/>
    <col min="38" max="38" width="7.88671875" style="101" hidden="1" customWidth="1"/>
    <col min="39" max="40" width="7.88671875" style="101" customWidth="1"/>
    <col min="41" max="41" width="8" style="101" customWidth="1"/>
    <col min="42" max="42" width="6.44140625" style="101" hidden="1" customWidth="1"/>
    <col min="43" max="43" width="0.6640625" style="101" hidden="1" customWidth="1"/>
    <col min="44" max="44" width="6" style="101" customWidth="1"/>
    <col min="45" max="45" width="6.88671875" style="101" customWidth="1"/>
    <col min="46" max="46" width="8.6640625" style="101" customWidth="1"/>
    <col min="47" max="47" width="5" style="101" hidden="1" customWidth="1"/>
    <col min="48" max="48" width="7.109375" style="101" hidden="1" customWidth="1"/>
    <col min="49" max="49" width="7.109375" style="101" customWidth="1"/>
    <col min="50" max="50" width="9.88671875" style="101" customWidth="1"/>
    <col min="51" max="51" width="7.33203125" style="101" customWidth="1"/>
    <col min="52" max="52" width="7.6640625" style="101" customWidth="1"/>
    <col min="53" max="53" width="7" style="101" customWidth="1"/>
    <col min="54" max="54" width="21.5546875" style="95" customWidth="1"/>
    <col min="55" max="16384" width="9.109375" style="95"/>
  </cols>
  <sheetData>
    <row r="1" spans="1:54" ht="12.75" customHeight="1" x14ac:dyDescent="0.3">
      <c r="BB1" s="124" t="s">
        <v>271</v>
      </c>
    </row>
    <row r="2" spans="1:54" s="108" customFormat="1" ht="24" customHeight="1" x14ac:dyDescent="0.3">
      <c r="A2" s="276" t="s">
        <v>350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</row>
    <row r="3" spans="1:54" s="96" customFormat="1" ht="16.5" customHeight="1" x14ac:dyDescent="0.3">
      <c r="A3" s="277" t="s">
        <v>281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</row>
    <row r="4" spans="1:54" s="97" customFormat="1" ht="24" customHeight="1" x14ac:dyDescent="0.3">
      <c r="A4" s="278" t="s">
        <v>261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</row>
    <row r="5" spans="1:54" ht="16.5" customHeight="1" x14ac:dyDescent="0.3">
      <c r="A5" s="278" t="s">
        <v>346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110"/>
      <c r="AQ5" s="110"/>
      <c r="AR5" s="110"/>
      <c r="AS5" s="110"/>
      <c r="AT5" s="95"/>
      <c r="AU5" s="95"/>
      <c r="AV5" s="95"/>
      <c r="AW5" s="95"/>
      <c r="AX5" s="95"/>
      <c r="AY5" s="95"/>
      <c r="AZ5" s="95"/>
      <c r="BA5" s="95"/>
      <c r="BB5" s="134" t="s">
        <v>257</v>
      </c>
    </row>
    <row r="6" spans="1:54" ht="27" customHeight="1" x14ac:dyDescent="0.3">
      <c r="A6" s="273" t="s">
        <v>0</v>
      </c>
      <c r="B6" s="273" t="s">
        <v>268</v>
      </c>
      <c r="C6" s="273" t="s">
        <v>259</v>
      </c>
      <c r="D6" s="273" t="s">
        <v>40</v>
      </c>
      <c r="E6" s="273" t="s">
        <v>256</v>
      </c>
      <c r="F6" s="273"/>
      <c r="G6" s="273"/>
      <c r="H6" s="270" t="s">
        <v>255</v>
      </c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9" t="s">
        <v>343</v>
      </c>
    </row>
    <row r="7" spans="1:54" ht="28.5" customHeight="1" x14ac:dyDescent="0.3">
      <c r="A7" s="273"/>
      <c r="B7" s="273"/>
      <c r="C7" s="273"/>
      <c r="D7" s="273"/>
      <c r="E7" s="273" t="s">
        <v>337</v>
      </c>
      <c r="F7" s="273" t="s">
        <v>276</v>
      </c>
      <c r="G7" s="274" t="s">
        <v>19</v>
      </c>
      <c r="H7" s="270" t="s">
        <v>17</v>
      </c>
      <c r="I7" s="270"/>
      <c r="J7" s="270"/>
      <c r="K7" s="270" t="s">
        <v>18</v>
      </c>
      <c r="L7" s="270"/>
      <c r="M7" s="270"/>
      <c r="N7" s="270" t="s">
        <v>22</v>
      </c>
      <c r="O7" s="270"/>
      <c r="P7" s="270"/>
      <c r="Q7" s="270" t="s">
        <v>24</v>
      </c>
      <c r="R7" s="270"/>
      <c r="S7" s="270"/>
      <c r="T7" s="270" t="s">
        <v>25</v>
      </c>
      <c r="U7" s="270"/>
      <c r="V7" s="270"/>
      <c r="W7" s="270" t="s">
        <v>26</v>
      </c>
      <c r="X7" s="270"/>
      <c r="Y7" s="270"/>
      <c r="Z7" s="270" t="s">
        <v>28</v>
      </c>
      <c r="AA7" s="270"/>
      <c r="AB7" s="270"/>
      <c r="AC7" s="282"/>
      <c r="AD7" s="282"/>
      <c r="AE7" s="270" t="s">
        <v>29</v>
      </c>
      <c r="AF7" s="270"/>
      <c r="AG7" s="270"/>
      <c r="AH7" s="282"/>
      <c r="AI7" s="282"/>
      <c r="AJ7" s="270" t="s">
        <v>30</v>
      </c>
      <c r="AK7" s="270"/>
      <c r="AL7" s="270"/>
      <c r="AM7" s="282"/>
      <c r="AN7" s="282"/>
      <c r="AO7" s="270" t="s">
        <v>32</v>
      </c>
      <c r="AP7" s="270"/>
      <c r="AQ7" s="270"/>
      <c r="AR7" s="282"/>
      <c r="AS7" s="282"/>
      <c r="AT7" s="270" t="s">
        <v>33</v>
      </c>
      <c r="AU7" s="270"/>
      <c r="AV7" s="270"/>
      <c r="AW7" s="282"/>
      <c r="AX7" s="282"/>
      <c r="AY7" s="270" t="s">
        <v>34</v>
      </c>
      <c r="AZ7" s="270"/>
      <c r="BA7" s="270"/>
      <c r="BB7" s="279"/>
    </row>
    <row r="8" spans="1:54" ht="40.950000000000003" customHeight="1" x14ac:dyDescent="0.3">
      <c r="A8" s="273"/>
      <c r="B8" s="273"/>
      <c r="C8" s="273"/>
      <c r="D8" s="273"/>
      <c r="E8" s="273"/>
      <c r="F8" s="273"/>
      <c r="G8" s="274"/>
      <c r="H8" s="131" t="s">
        <v>20</v>
      </c>
      <c r="I8" s="131" t="s">
        <v>21</v>
      </c>
      <c r="J8" s="135" t="s">
        <v>19</v>
      </c>
      <c r="K8" s="131" t="s">
        <v>20</v>
      </c>
      <c r="L8" s="131" t="s">
        <v>21</v>
      </c>
      <c r="M8" s="135" t="s">
        <v>19</v>
      </c>
      <c r="N8" s="131" t="s">
        <v>20</v>
      </c>
      <c r="O8" s="131" t="s">
        <v>21</v>
      </c>
      <c r="P8" s="135" t="s">
        <v>19</v>
      </c>
      <c r="Q8" s="131" t="s">
        <v>20</v>
      </c>
      <c r="R8" s="131" t="s">
        <v>21</v>
      </c>
      <c r="S8" s="135" t="s">
        <v>19</v>
      </c>
      <c r="T8" s="131" t="s">
        <v>20</v>
      </c>
      <c r="U8" s="131" t="s">
        <v>21</v>
      </c>
      <c r="V8" s="135" t="s">
        <v>19</v>
      </c>
      <c r="W8" s="131" t="s">
        <v>20</v>
      </c>
      <c r="X8" s="131" t="s">
        <v>21</v>
      </c>
      <c r="Y8" s="135" t="s">
        <v>19</v>
      </c>
      <c r="Z8" s="131" t="s">
        <v>20</v>
      </c>
      <c r="AA8" s="131" t="s">
        <v>21</v>
      </c>
      <c r="AB8" s="135" t="s">
        <v>19</v>
      </c>
      <c r="AC8" s="131" t="s">
        <v>21</v>
      </c>
      <c r="AD8" s="135" t="s">
        <v>19</v>
      </c>
      <c r="AE8" s="131" t="s">
        <v>20</v>
      </c>
      <c r="AF8" s="131" t="s">
        <v>21</v>
      </c>
      <c r="AG8" s="135" t="s">
        <v>19</v>
      </c>
      <c r="AH8" s="131" t="s">
        <v>21</v>
      </c>
      <c r="AI8" s="135" t="s">
        <v>19</v>
      </c>
      <c r="AJ8" s="131" t="s">
        <v>20</v>
      </c>
      <c r="AK8" s="131" t="s">
        <v>21</v>
      </c>
      <c r="AL8" s="135" t="s">
        <v>19</v>
      </c>
      <c r="AM8" s="131" t="s">
        <v>21</v>
      </c>
      <c r="AN8" s="135" t="s">
        <v>19</v>
      </c>
      <c r="AO8" s="131" t="s">
        <v>20</v>
      </c>
      <c r="AP8" s="131" t="s">
        <v>21</v>
      </c>
      <c r="AQ8" s="135" t="s">
        <v>19</v>
      </c>
      <c r="AR8" s="131" t="s">
        <v>21</v>
      </c>
      <c r="AS8" s="135" t="s">
        <v>19</v>
      </c>
      <c r="AT8" s="131" t="s">
        <v>20</v>
      </c>
      <c r="AU8" s="131" t="s">
        <v>21</v>
      </c>
      <c r="AV8" s="135" t="s">
        <v>19</v>
      </c>
      <c r="AW8" s="131" t="s">
        <v>21</v>
      </c>
      <c r="AX8" s="135" t="s">
        <v>19</v>
      </c>
      <c r="AY8" s="131" t="s">
        <v>20</v>
      </c>
      <c r="AZ8" s="131" t="s">
        <v>21</v>
      </c>
      <c r="BA8" s="135" t="s">
        <v>19</v>
      </c>
      <c r="BB8" s="279"/>
    </row>
    <row r="9" spans="1:54" s="98" customFormat="1" ht="15.6" x14ac:dyDescent="0.3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7">
        <v>7</v>
      </c>
      <c r="H9" s="136">
        <v>8</v>
      </c>
      <c r="I9" s="136">
        <v>9</v>
      </c>
      <c r="J9" s="137">
        <v>10</v>
      </c>
      <c r="K9" s="136">
        <v>11</v>
      </c>
      <c r="L9" s="136">
        <v>12</v>
      </c>
      <c r="M9" s="137">
        <v>13</v>
      </c>
      <c r="N9" s="136">
        <v>14</v>
      </c>
      <c r="O9" s="136">
        <v>15</v>
      </c>
      <c r="P9" s="137">
        <v>16</v>
      </c>
      <c r="Q9" s="136">
        <v>17</v>
      </c>
      <c r="R9" s="136">
        <v>18</v>
      </c>
      <c r="S9" s="137">
        <v>19</v>
      </c>
      <c r="T9" s="136">
        <v>20</v>
      </c>
      <c r="U9" s="136">
        <v>21</v>
      </c>
      <c r="V9" s="137">
        <v>22</v>
      </c>
      <c r="W9" s="136">
        <v>23</v>
      </c>
      <c r="X9" s="136">
        <v>24</v>
      </c>
      <c r="Y9" s="137">
        <v>25</v>
      </c>
      <c r="Z9" s="136">
        <v>26</v>
      </c>
      <c r="AA9" s="136">
        <v>24</v>
      </c>
      <c r="AB9" s="137">
        <v>25</v>
      </c>
      <c r="AC9" s="136">
        <v>27</v>
      </c>
      <c r="AD9" s="137">
        <v>28</v>
      </c>
      <c r="AE9" s="136">
        <v>29</v>
      </c>
      <c r="AF9" s="136">
        <v>30</v>
      </c>
      <c r="AG9" s="137">
        <v>31</v>
      </c>
      <c r="AH9" s="136">
        <v>30</v>
      </c>
      <c r="AI9" s="137">
        <v>31</v>
      </c>
      <c r="AJ9" s="136">
        <v>32</v>
      </c>
      <c r="AK9" s="136">
        <v>33</v>
      </c>
      <c r="AL9" s="137">
        <v>34</v>
      </c>
      <c r="AM9" s="136">
        <v>33</v>
      </c>
      <c r="AN9" s="137">
        <v>34</v>
      </c>
      <c r="AO9" s="136">
        <v>35</v>
      </c>
      <c r="AP9" s="136">
        <v>36</v>
      </c>
      <c r="AQ9" s="137">
        <v>37</v>
      </c>
      <c r="AR9" s="136">
        <v>36</v>
      </c>
      <c r="AS9" s="137">
        <v>37</v>
      </c>
      <c r="AT9" s="136">
        <v>38</v>
      </c>
      <c r="AU9" s="136">
        <v>39</v>
      </c>
      <c r="AV9" s="137">
        <v>40</v>
      </c>
      <c r="AW9" s="136">
        <v>39</v>
      </c>
      <c r="AX9" s="137">
        <v>40</v>
      </c>
      <c r="AY9" s="136">
        <v>41</v>
      </c>
      <c r="AZ9" s="136">
        <v>42</v>
      </c>
      <c r="BA9" s="137">
        <v>43</v>
      </c>
      <c r="BB9" s="138">
        <v>44</v>
      </c>
    </row>
    <row r="10" spans="1:54" ht="19.5" customHeight="1" x14ac:dyDescent="0.3">
      <c r="A10" s="284" t="s">
        <v>275</v>
      </c>
      <c r="B10" s="284"/>
      <c r="C10" s="284"/>
      <c r="D10" s="139" t="s">
        <v>258</v>
      </c>
      <c r="E10" s="120">
        <f>SUM(H10,K10,N10,Q10,T10,W10,Z10,AE10,AJ10,AO10,AT10,AY10)</f>
        <v>194.3</v>
      </c>
      <c r="F10" s="120">
        <f>SUM(I10,L10,O10,R10,U10,X10,AA10,AF10,AK10,AP10,AU10,AZ10)</f>
        <v>0</v>
      </c>
      <c r="G10" s="121"/>
      <c r="H10" s="120">
        <f>SUM(H22,H32,H36,H38)</f>
        <v>0</v>
      </c>
      <c r="I10" s="120">
        <f t="shared" ref="I10:AZ10" si="0">SUM(I22,I32,I36,I38)</f>
        <v>0</v>
      </c>
      <c r="J10" s="120"/>
      <c r="K10" s="120">
        <f t="shared" si="0"/>
        <v>0</v>
      </c>
      <c r="L10" s="120">
        <f t="shared" si="0"/>
        <v>0</v>
      </c>
      <c r="M10" s="120"/>
      <c r="N10" s="120">
        <f t="shared" si="0"/>
        <v>10</v>
      </c>
      <c r="O10" s="120">
        <f t="shared" si="0"/>
        <v>0</v>
      </c>
      <c r="P10" s="120"/>
      <c r="Q10" s="120">
        <f t="shared" si="0"/>
        <v>0</v>
      </c>
      <c r="R10" s="120">
        <f t="shared" si="0"/>
        <v>0</v>
      </c>
      <c r="S10" s="120"/>
      <c r="T10" s="120">
        <f t="shared" si="0"/>
        <v>116.7</v>
      </c>
      <c r="U10" s="120">
        <f t="shared" si="0"/>
        <v>0</v>
      </c>
      <c r="V10" s="120"/>
      <c r="W10" s="120">
        <f t="shared" si="0"/>
        <v>37.6</v>
      </c>
      <c r="X10" s="120">
        <f t="shared" si="0"/>
        <v>0</v>
      </c>
      <c r="Y10" s="120"/>
      <c r="Z10" s="120">
        <f t="shared" si="0"/>
        <v>0</v>
      </c>
      <c r="AA10" s="120">
        <f t="shared" si="0"/>
        <v>0</v>
      </c>
      <c r="AB10" s="120">
        <f t="shared" si="0"/>
        <v>0</v>
      </c>
      <c r="AC10" s="120">
        <f t="shared" si="0"/>
        <v>0</v>
      </c>
      <c r="AD10" s="120"/>
      <c r="AE10" s="120">
        <f t="shared" si="0"/>
        <v>0</v>
      </c>
      <c r="AF10" s="120">
        <f t="shared" si="0"/>
        <v>0</v>
      </c>
      <c r="AG10" s="120">
        <f t="shared" si="0"/>
        <v>0</v>
      </c>
      <c r="AH10" s="120">
        <f t="shared" si="0"/>
        <v>0</v>
      </c>
      <c r="AI10" s="120"/>
      <c r="AJ10" s="120">
        <f t="shared" si="0"/>
        <v>10</v>
      </c>
      <c r="AK10" s="120">
        <f t="shared" si="0"/>
        <v>0</v>
      </c>
      <c r="AL10" s="120">
        <f t="shared" si="0"/>
        <v>0</v>
      </c>
      <c r="AM10" s="120">
        <f t="shared" si="0"/>
        <v>0</v>
      </c>
      <c r="AN10" s="120"/>
      <c r="AO10" s="120">
        <f t="shared" si="0"/>
        <v>20</v>
      </c>
      <c r="AP10" s="120">
        <f t="shared" si="0"/>
        <v>0</v>
      </c>
      <c r="AQ10" s="120">
        <f t="shared" si="0"/>
        <v>0</v>
      </c>
      <c r="AR10" s="120">
        <f t="shared" si="0"/>
        <v>0</v>
      </c>
      <c r="AS10" s="120"/>
      <c r="AT10" s="120">
        <f t="shared" si="0"/>
        <v>0</v>
      </c>
      <c r="AU10" s="120">
        <f t="shared" si="0"/>
        <v>0</v>
      </c>
      <c r="AV10" s="120">
        <f t="shared" si="0"/>
        <v>0</v>
      </c>
      <c r="AW10" s="120">
        <f t="shared" si="0"/>
        <v>0</v>
      </c>
      <c r="AX10" s="120"/>
      <c r="AY10" s="120">
        <f t="shared" si="0"/>
        <v>0</v>
      </c>
      <c r="AZ10" s="120">
        <f t="shared" si="0"/>
        <v>0</v>
      </c>
      <c r="BA10" s="120"/>
      <c r="BB10" s="283"/>
    </row>
    <row r="11" spans="1:54" ht="30.75" customHeight="1" x14ac:dyDescent="0.3">
      <c r="A11" s="284"/>
      <c r="B11" s="284"/>
      <c r="C11" s="284"/>
      <c r="D11" s="126" t="s">
        <v>2</v>
      </c>
      <c r="E11" s="120">
        <f t="shared" ref="E11:E15" si="1">SUM(H11,K11,N11,Q11,T11,W11,Z11,AE11,AJ11,AO11,AT11,AY11)</f>
        <v>96.7</v>
      </c>
      <c r="F11" s="120">
        <f t="shared" ref="F11:F15" si="2">SUM(I11,L11,O11,R11,U11,X11,AA11,AF11,AK11,AP11,AU11,AZ11)</f>
        <v>0</v>
      </c>
      <c r="G11" s="122"/>
      <c r="H11" s="118">
        <f>SUM(H33)</f>
        <v>0</v>
      </c>
      <c r="I11" s="118">
        <f t="shared" ref="I11:BA11" si="3">SUM(I33)</f>
        <v>0</v>
      </c>
      <c r="J11" s="118">
        <f t="shared" si="3"/>
        <v>0</v>
      </c>
      <c r="K11" s="118">
        <f t="shared" si="3"/>
        <v>0</v>
      </c>
      <c r="L11" s="118">
        <f t="shared" si="3"/>
        <v>0</v>
      </c>
      <c r="M11" s="118">
        <f t="shared" si="3"/>
        <v>0</v>
      </c>
      <c r="N11" s="118">
        <f t="shared" si="3"/>
        <v>0</v>
      </c>
      <c r="O11" s="118">
        <f t="shared" si="3"/>
        <v>0</v>
      </c>
      <c r="P11" s="118">
        <f t="shared" si="3"/>
        <v>0</v>
      </c>
      <c r="Q11" s="118">
        <f t="shared" si="3"/>
        <v>0</v>
      </c>
      <c r="R11" s="118">
        <f t="shared" si="3"/>
        <v>0</v>
      </c>
      <c r="S11" s="118">
        <f t="shared" si="3"/>
        <v>0</v>
      </c>
      <c r="T11" s="118">
        <f t="shared" si="3"/>
        <v>96.7</v>
      </c>
      <c r="U11" s="118">
        <f t="shared" si="3"/>
        <v>0</v>
      </c>
      <c r="V11" s="118">
        <f t="shared" si="3"/>
        <v>0</v>
      </c>
      <c r="W11" s="118">
        <f t="shared" si="3"/>
        <v>0</v>
      </c>
      <c r="X11" s="118">
        <f t="shared" si="3"/>
        <v>0</v>
      </c>
      <c r="Y11" s="118">
        <f t="shared" si="3"/>
        <v>0</v>
      </c>
      <c r="Z11" s="118">
        <f t="shared" si="3"/>
        <v>0</v>
      </c>
      <c r="AA11" s="118">
        <f t="shared" si="3"/>
        <v>0</v>
      </c>
      <c r="AB11" s="118">
        <f t="shared" si="3"/>
        <v>0</v>
      </c>
      <c r="AC11" s="118">
        <f t="shared" si="3"/>
        <v>0</v>
      </c>
      <c r="AD11" s="118">
        <f t="shared" si="3"/>
        <v>0</v>
      </c>
      <c r="AE11" s="118">
        <f t="shared" si="3"/>
        <v>0</v>
      </c>
      <c r="AF11" s="118">
        <f t="shared" si="3"/>
        <v>0</v>
      </c>
      <c r="AG11" s="118">
        <f t="shared" si="3"/>
        <v>0</v>
      </c>
      <c r="AH11" s="118">
        <f t="shared" si="3"/>
        <v>0</v>
      </c>
      <c r="AI11" s="118">
        <f t="shared" si="3"/>
        <v>0</v>
      </c>
      <c r="AJ11" s="118">
        <f t="shared" si="3"/>
        <v>0</v>
      </c>
      <c r="AK11" s="118">
        <f t="shared" si="3"/>
        <v>0</v>
      </c>
      <c r="AL11" s="118">
        <f t="shared" si="3"/>
        <v>0</v>
      </c>
      <c r="AM11" s="118">
        <f t="shared" si="3"/>
        <v>0</v>
      </c>
      <c r="AN11" s="118">
        <f t="shared" si="3"/>
        <v>0</v>
      </c>
      <c r="AO11" s="118">
        <f t="shared" si="3"/>
        <v>0</v>
      </c>
      <c r="AP11" s="118">
        <f t="shared" si="3"/>
        <v>0</v>
      </c>
      <c r="AQ11" s="118">
        <f t="shared" si="3"/>
        <v>0</v>
      </c>
      <c r="AR11" s="118">
        <f t="shared" si="3"/>
        <v>0</v>
      </c>
      <c r="AS11" s="118">
        <f t="shared" si="3"/>
        <v>0</v>
      </c>
      <c r="AT11" s="118">
        <f t="shared" si="3"/>
        <v>0</v>
      </c>
      <c r="AU11" s="118">
        <f t="shared" si="3"/>
        <v>0</v>
      </c>
      <c r="AV11" s="118">
        <f t="shared" si="3"/>
        <v>0</v>
      </c>
      <c r="AW11" s="118">
        <f t="shared" si="3"/>
        <v>0</v>
      </c>
      <c r="AX11" s="118">
        <f t="shared" si="3"/>
        <v>0</v>
      </c>
      <c r="AY11" s="118">
        <f t="shared" si="3"/>
        <v>0</v>
      </c>
      <c r="AZ11" s="118">
        <f t="shared" si="3"/>
        <v>0</v>
      </c>
      <c r="BA11" s="118">
        <f t="shared" si="3"/>
        <v>0</v>
      </c>
      <c r="BB11" s="280"/>
    </row>
    <row r="12" spans="1:54" ht="15.6" x14ac:dyDescent="0.3">
      <c r="A12" s="284"/>
      <c r="B12" s="284"/>
      <c r="C12" s="284"/>
      <c r="D12" s="129" t="s">
        <v>43</v>
      </c>
      <c r="E12" s="120">
        <f t="shared" si="1"/>
        <v>97.6</v>
      </c>
      <c r="F12" s="118">
        <f t="shared" si="2"/>
        <v>0</v>
      </c>
      <c r="G12" s="122"/>
      <c r="H12" s="118">
        <f>SUM(H23)</f>
        <v>0</v>
      </c>
      <c r="I12" s="118">
        <f t="shared" ref="I12:BA12" si="4">SUM(I23)</f>
        <v>0</v>
      </c>
      <c r="J12" s="118">
        <f t="shared" si="4"/>
        <v>0</v>
      </c>
      <c r="K12" s="118">
        <f t="shared" si="4"/>
        <v>0</v>
      </c>
      <c r="L12" s="118">
        <f t="shared" si="4"/>
        <v>0</v>
      </c>
      <c r="M12" s="118">
        <f t="shared" si="4"/>
        <v>0</v>
      </c>
      <c r="N12" s="118">
        <f t="shared" si="4"/>
        <v>10</v>
      </c>
      <c r="O12" s="118">
        <f t="shared" si="4"/>
        <v>0</v>
      </c>
      <c r="P12" s="118">
        <f t="shared" si="4"/>
        <v>0</v>
      </c>
      <c r="Q12" s="118">
        <f t="shared" si="4"/>
        <v>0</v>
      </c>
      <c r="R12" s="118">
        <f t="shared" si="4"/>
        <v>0</v>
      </c>
      <c r="S12" s="118">
        <f t="shared" si="4"/>
        <v>0</v>
      </c>
      <c r="T12" s="118">
        <f t="shared" si="4"/>
        <v>20</v>
      </c>
      <c r="U12" s="118">
        <f t="shared" si="4"/>
        <v>0</v>
      </c>
      <c r="V12" s="118">
        <f t="shared" si="4"/>
        <v>0</v>
      </c>
      <c r="W12" s="118">
        <f t="shared" si="4"/>
        <v>37.6</v>
      </c>
      <c r="X12" s="118">
        <f t="shared" si="4"/>
        <v>0</v>
      </c>
      <c r="Y12" s="118">
        <f t="shared" si="4"/>
        <v>0</v>
      </c>
      <c r="Z12" s="118">
        <f t="shared" si="4"/>
        <v>0</v>
      </c>
      <c r="AA12" s="118">
        <f t="shared" si="4"/>
        <v>0</v>
      </c>
      <c r="AB12" s="118">
        <f t="shared" si="4"/>
        <v>0</v>
      </c>
      <c r="AC12" s="118">
        <f t="shared" si="4"/>
        <v>0</v>
      </c>
      <c r="AD12" s="118">
        <f t="shared" si="4"/>
        <v>0</v>
      </c>
      <c r="AE12" s="118">
        <f t="shared" si="4"/>
        <v>0</v>
      </c>
      <c r="AF12" s="118">
        <f t="shared" si="4"/>
        <v>0</v>
      </c>
      <c r="AG12" s="118">
        <f t="shared" si="4"/>
        <v>0</v>
      </c>
      <c r="AH12" s="118">
        <f t="shared" si="4"/>
        <v>0</v>
      </c>
      <c r="AI12" s="118">
        <f t="shared" si="4"/>
        <v>0</v>
      </c>
      <c r="AJ12" s="118">
        <f t="shared" si="4"/>
        <v>10</v>
      </c>
      <c r="AK12" s="118">
        <f t="shared" si="4"/>
        <v>0</v>
      </c>
      <c r="AL12" s="118">
        <f t="shared" si="4"/>
        <v>0</v>
      </c>
      <c r="AM12" s="118">
        <f t="shared" si="4"/>
        <v>0</v>
      </c>
      <c r="AN12" s="118">
        <f t="shared" si="4"/>
        <v>0</v>
      </c>
      <c r="AO12" s="118">
        <f t="shared" si="4"/>
        <v>20</v>
      </c>
      <c r="AP12" s="118">
        <f t="shared" si="4"/>
        <v>0</v>
      </c>
      <c r="AQ12" s="118">
        <f t="shared" si="4"/>
        <v>0</v>
      </c>
      <c r="AR12" s="118">
        <f t="shared" si="4"/>
        <v>0</v>
      </c>
      <c r="AS12" s="118">
        <f t="shared" si="4"/>
        <v>0</v>
      </c>
      <c r="AT12" s="118">
        <f t="shared" si="4"/>
        <v>0</v>
      </c>
      <c r="AU12" s="118">
        <f t="shared" si="4"/>
        <v>0</v>
      </c>
      <c r="AV12" s="118">
        <f t="shared" si="4"/>
        <v>0</v>
      </c>
      <c r="AW12" s="118">
        <f t="shared" si="4"/>
        <v>0</v>
      </c>
      <c r="AX12" s="118">
        <f t="shared" si="4"/>
        <v>0</v>
      </c>
      <c r="AY12" s="118">
        <f t="shared" si="4"/>
        <v>0</v>
      </c>
      <c r="AZ12" s="118">
        <f t="shared" si="4"/>
        <v>0</v>
      </c>
      <c r="BA12" s="118">
        <f t="shared" si="4"/>
        <v>0</v>
      </c>
      <c r="BB12" s="280"/>
    </row>
    <row r="13" spans="1:54" ht="18.75" customHeight="1" x14ac:dyDescent="0.3">
      <c r="A13" s="269" t="s">
        <v>274</v>
      </c>
      <c r="B13" s="271"/>
      <c r="C13" s="271"/>
      <c r="D13" s="119" t="s">
        <v>41</v>
      </c>
      <c r="E13" s="120">
        <f t="shared" si="1"/>
        <v>0</v>
      </c>
      <c r="F13" s="120">
        <f t="shared" si="2"/>
        <v>0</v>
      </c>
      <c r="G13" s="121"/>
      <c r="H13" s="122" t="s">
        <v>295</v>
      </c>
      <c r="I13" s="122" t="s">
        <v>295</v>
      </c>
      <c r="J13" s="122"/>
      <c r="K13" s="122" t="s">
        <v>295</v>
      </c>
      <c r="L13" s="122" t="s">
        <v>295</v>
      </c>
      <c r="M13" s="122"/>
      <c r="N13" s="122" t="s">
        <v>295</v>
      </c>
      <c r="O13" s="122" t="s">
        <v>295</v>
      </c>
      <c r="P13" s="122"/>
      <c r="Q13" s="122" t="s">
        <v>295</v>
      </c>
      <c r="R13" s="122" t="s">
        <v>295</v>
      </c>
      <c r="S13" s="122"/>
      <c r="T13" s="122" t="s">
        <v>295</v>
      </c>
      <c r="U13" s="122" t="s">
        <v>295</v>
      </c>
      <c r="V13" s="122"/>
      <c r="W13" s="122" t="s">
        <v>295</v>
      </c>
      <c r="X13" s="122" t="s">
        <v>295</v>
      </c>
      <c r="Y13" s="122"/>
      <c r="Z13" s="122" t="s">
        <v>295</v>
      </c>
      <c r="AA13" s="122" t="s">
        <v>295</v>
      </c>
      <c r="AB13" s="122" t="s">
        <v>295</v>
      </c>
      <c r="AC13" s="122" t="s">
        <v>295</v>
      </c>
      <c r="AD13" s="122"/>
      <c r="AE13" s="122" t="s">
        <v>295</v>
      </c>
      <c r="AF13" s="122" t="s">
        <v>295</v>
      </c>
      <c r="AG13" s="122" t="s">
        <v>295</v>
      </c>
      <c r="AH13" s="122" t="s">
        <v>295</v>
      </c>
      <c r="AI13" s="122"/>
      <c r="AJ13" s="122" t="s">
        <v>295</v>
      </c>
      <c r="AK13" s="122" t="s">
        <v>295</v>
      </c>
      <c r="AL13" s="122" t="s">
        <v>295</v>
      </c>
      <c r="AM13" s="122" t="s">
        <v>295</v>
      </c>
      <c r="AN13" s="122"/>
      <c r="AO13" s="122" t="s">
        <v>295</v>
      </c>
      <c r="AP13" s="122" t="s">
        <v>295</v>
      </c>
      <c r="AQ13" s="122" t="s">
        <v>295</v>
      </c>
      <c r="AR13" s="122" t="s">
        <v>295</v>
      </c>
      <c r="AS13" s="122"/>
      <c r="AT13" s="122" t="s">
        <v>295</v>
      </c>
      <c r="AU13" s="122" t="s">
        <v>295</v>
      </c>
      <c r="AV13" s="122" t="s">
        <v>295</v>
      </c>
      <c r="AW13" s="122" t="s">
        <v>295</v>
      </c>
      <c r="AX13" s="122"/>
      <c r="AY13" s="122" t="s">
        <v>295</v>
      </c>
      <c r="AZ13" s="122" t="s">
        <v>295</v>
      </c>
      <c r="BA13" s="122"/>
      <c r="BB13" s="280"/>
    </row>
    <row r="14" spans="1:54" ht="33.6" customHeight="1" x14ac:dyDescent="0.3">
      <c r="A14" s="271"/>
      <c r="B14" s="271"/>
      <c r="C14" s="271"/>
      <c r="D14" s="127" t="s">
        <v>2</v>
      </c>
      <c r="E14" s="120">
        <f t="shared" si="1"/>
        <v>0</v>
      </c>
      <c r="F14" s="120">
        <f t="shared" si="2"/>
        <v>0</v>
      </c>
      <c r="G14" s="122"/>
      <c r="H14" s="122" t="s">
        <v>295</v>
      </c>
      <c r="I14" s="122" t="s">
        <v>295</v>
      </c>
      <c r="J14" s="122"/>
      <c r="K14" s="122" t="s">
        <v>295</v>
      </c>
      <c r="L14" s="122" t="s">
        <v>295</v>
      </c>
      <c r="M14" s="122"/>
      <c r="N14" s="122" t="s">
        <v>295</v>
      </c>
      <c r="O14" s="122" t="s">
        <v>295</v>
      </c>
      <c r="P14" s="122"/>
      <c r="Q14" s="122" t="s">
        <v>295</v>
      </c>
      <c r="R14" s="122" t="s">
        <v>295</v>
      </c>
      <c r="S14" s="122"/>
      <c r="T14" s="122" t="s">
        <v>295</v>
      </c>
      <c r="U14" s="122" t="s">
        <v>295</v>
      </c>
      <c r="V14" s="122"/>
      <c r="W14" s="122" t="s">
        <v>295</v>
      </c>
      <c r="X14" s="122" t="s">
        <v>295</v>
      </c>
      <c r="Y14" s="122"/>
      <c r="Z14" s="122" t="s">
        <v>295</v>
      </c>
      <c r="AA14" s="122" t="s">
        <v>295</v>
      </c>
      <c r="AB14" s="122" t="s">
        <v>295</v>
      </c>
      <c r="AC14" s="122" t="s">
        <v>295</v>
      </c>
      <c r="AD14" s="122"/>
      <c r="AE14" s="122" t="s">
        <v>295</v>
      </c>
      <c r="AF14" s="122" t="s">
        <v>295</v>
      </c>
      <c r="AG14" s="122" t="s">
        <v>295</v>
      </c>
      <c r="AH14" s="122" t="s">
        <v>295</v>
      </c>
      <c r="AI14" s="122"/>
      <c r="AJ14" s="122" t="s">
        <v>295</v>
      </c>
      <c r="AK14" s="122" t="s">
        <v>295</v>
      </c>
      <c r="AL14" s="122" t="s">
        <v>295</v>
      </c>
      <c r="AM14" s="122" t="s">
        <v>295</v>
      </c>
      <c r="AN14" s="122"/>
      <c r="AO14" s="122" t="s">
        <v>295</v>
      </c>
      <c r="AP14" s="122" t="s">
        <v>295</v>
      </c>
      <c r="AQ14" s="122" t="s">
        <v>295</v>
      </c>
      <c r="AR14" s="122" t="s">
        <v>295</v>
      </c>
      <c r="AS14" s="122"/>
      <c r="AT14" s="122" t="s">
        <v>295</v>
      </c>
      <c r="AU14" s="122" t="s">
        <v>295</v>
      </c>
      <c r="AV14" s="122" t="s">
        <v>295</v>
      </c>
      <c r="AW14" s="122" t="s">
        <v>295</v>
      </c>
      <c r="AX14" s="122"/>
      <c r="AY14" s="122" t="s">
        <v>295</v>
      </c>
      <c r="AZ14" s="122" t="s">
        <v>295</v>
      </c>
      <c r="BA14" s="122"/>
      <c r="BB14" s="281"/>
    </row>
    <row r="15" spans="1:54" ht="18.75" customHeight="1" x14ac:dyDescent="0.3">
      <c r="A15" s="271"/>
      <c r="B15" s="271"/>
      <c r="C15" s="271"/>
      <c r="D15" s="128" t="s">
        <v>43</v>
      </c>
      <c r="E15" s="120">
        <f t="shared" si="1"/>
        <v>0</v>
      </c>
      <c r="F15" s="120">
        <f t="shared" si="2"/>
        <v>0</v>
      </c>
      <c r="G15" s="122"/>
      <c r="H15" s="122" t="s">
        <v>295</v>
      </c>
      <c r="I15" s="122" t="s">
        <v>295</v>
      </c>
      <c r="J15" s="122"/>
      <c r="K15" s="122" t="s">
        <v>295</v>
      </c>
      <c r="L15" s="122" t="s">
        <v>295</v>
      </c>
      <c r="M15" s="122"/>
      <c r="N15" s="122" t="s">
        <v>295</v>
      </c>
      <c r="O15" s="122" t="s">
        <v>295</v>
      </c>
      <c r="P15" s="122"/>
      <c r="Q15" s="122" t="s">
        <v>295</v>
      </c>
      <c r="R15" s="122" t="s">
        <v>295</v>
      </c>
      <c r="S15" s="122"/>
      <c r="T15" s="122" t="s">
        <v>295</v>
      </c>
      <c r="U15" s="122" t="s">
        <v>295</v>
      </c>
      <c r="V15" s="122"/>
      <c r="W15" s="122" t="s">
        <v>295</v>
      </c>
      <c r="X15" s="122" t="s">
        <v>295</v>
      </c>
      <c r="Y15" s="122"/>
      <c r="Z15" s="122" t="s">
        <v>295</v>
      </c>
      <c r="AA15" s="122" t="s">
        <v>295</v>
      </c>
      <c r="AB15" s="122" t="s">
        <v>295</v>
      </c>
      <c r="AC15" s="122" t="s">
        <v>295</v>
      </c>
      <c r="AD15" s="122"/>
      <c r="AE15" s="122" t="s">
        <v>295</v>
      </c>
      <c r="AF15" s="122" t="s">
        <v>295</v>
      </c>
      <c r="AG15" s="122" t="s">
        <v>295</v>
      </c>
      <c r="AH15" s="122" t="s">
        <v>295</v>
      </c>
      <c r="AI15" s="122"/>
      <c r="AJ15" s="122" t="s">
        <v>295</v>
      </c>
      <c r="AK15" s="122" t="s">
        <v>295</v>
      </c>
      <c r="AL15" s="122" t="s">
        <v>295</v>
      </c>
      <c r="AM15" s="122" t="s">
        <v>295</v>
      </c>
      <c r="AN15" s="122"/>
      <c r="AO15" s="122" t="s">
        <v>295</v>
      </c>
      <c r="AP15" s="122" t="s">
        <v>295</v>
      </c>
      <c r="AQ15" s="122" t="s">
        <v>295</v>
      </c>
      <c r="AR15" s="122" t="s">
        <v>295</v>
      </c>
      <c r="AS15" s="122"/>
      <c r="AT15" s="122" t="s">
        <v>295</v>
      </c>
      <c r="AU15" s="122" t="s">
        <v>295</v>
      </c>
      <c r="AV15" s="122" t="s">
        <v>295</v>
      </c>
      <c r="AW15" s="122" t="s">
        <v>295</v>
      </c>
      <c r="AX15" s="122"/>
      <c r="AY15" s="122" t="s">
        <v>295</v>
      </c>
      <c r="AZ15" s="122" t="s">
        <v>295</v>
      </c>
      <c r="BA15" s="122"/>
      <c r="BB15" s="281"/>
    </row>
    <row r="16" spans="1:54" ht="17.25" customHeight="1" x14ac:dyDescent="0.3">
      <c r="A16" s="269" t="s">
        <v>273</v>
      </c>
      <c r="B16" s="271"/>
      <c r="C16" s="271"/>
      <c r="D16" s="119" t="s">
        <v>41</v>
      </c>
      <c r="E16" s="120">
        <f t="shared" ref="E16:E21" si="5">SUM(H16,K16,N16,Q16,T16,W16,Z16,AE16,AJ16,AO16,AT16,AY16)</f>
        <v>194.3</v>
      </c>
      <c r="F16" s="120">
        <f t="shared" ref="F16:F21" si="6">SUM(I16,L16,O16,R16,U16,X16,AA16,AF16,AK16,AP16,AU16,AZ16)</f>
        <v>0</v>
      </c>
      <c r="G16" s="120"/>
      <c r="H16" s="120">
        <f>SUM(H22,H32,H36,H38)</f>
        <v>0</v>
      </c>
      <c r="I16" s="120">
        <f t="shared" ref="I16:AZ16" si="7">SUM(I22,I32,I36,I38)</f>
        <v>0</v>
      </c>
      <c r="J16" s="120"/>
      <c r="K16" s="120">
        <f t="shared" si="7"/>
        <v>0</v>
      </c>
      <c r="L16" s="120">
        <f t="shared" si="7"/>
        <v>0</v>
      </c>
      <c r="M16" s="120"/>
      <c r="N16" s="120">
        <f t="shared" si="7"/>
        <v>10</v>
      </c>
      <c r="O16" s="120">
        <f t="shared" si="7"/>
        <v>0</v>
      </c>
      <c r="P16" s="120"/>
      <c r="Q16" s="120">
        <f t="shared" si="7"/>
        <v>0</v>
      </c>
      <c r="R16" s="120">
        <f t="shared" si="7"/>
        <v>0</v>
      </c>
      <c r="S16" s="120"/>
      <c r="T16" s="120">
        <f t="shared" si="7"/>
        <v>116.7</v>
      </c>
      <c r="U16" s="120">
        <f t="shared" si="7"/>
        <v>0</v>
      </c>
      <c r="V16" s="120"/>
      <c r="W16" s="120">
        <f t="shared" si="7"/>
        <v>37.6</v>
      </c>
      <c r="X16" s="120">
        <f t="shared" si="7"/>
        <v>0</v>
      </c>
      <c r="Y16" s="120"/>
      <c r="Z16" s="120">
        <f t="shared" si="7"/>
        <v>0</v>
      </c>
      <c r="AA16" s="120">
        <f t="shared" si="7"/>
        <v>0</v>
      </c>
      <c r="AB16" s="120">
        <f t="shared" si="7"/>
        <v>0</v>
      </c>
      <c r="AC16" s="120">
        <f t="shared" si="7"/>
        <v>0</v>
      </c>
      <c r="AD16" s="120"/>
      <c r="AE16" s="120">
        <f t="shared" si="7"/>
        <v>0</v>
      </c>
      <c r="AF16" s="120">
        <f t="shared" si="7"/>
        <v>0</v>
      </c>
      <c r="AG16" s="120">
        <f t="shared" si="7"/>
        <v>0</v>
      </c>
      <c r="AH16" s="120">
        <f t="shared" si="7"/>
        <v>0</v>
      </c>
      <c r="AI16" s="120"/>
      <c r="AJ16" s="120">
        <f t="shared" si="7"/>
        <v>10</v>
      </c>
      <c r="AK16" s="120">
        <f t="shared" si="7"/>
        <v>0</v>
      </c>
      <c r="AL16" s="120">
        <f t="shared" si="7"/>
        <v>0</v>
      </c>
      <c r="AM16" s="120">
        <f t="shared" si="7"/>
        <v>0</v>
      </c>
      <c r="AN16" s="120"/>
      <c r="AO16" s="120">
        <f t="shared" si="7"/>
        <v>20</v>
      </c>
      <c r="AP16" s="120">
        <f t="shared" si="7"/>
        <v>0</v>
      </c>
      <c r="AQ16" s="120">
        <f t="shared" si="7"/>
        <v>0</v>
      </c>
      <c r="AR16" s="120">
        <f t="shared" si="7"/>
        <v>0</v>
      </c>
      <c r="AS16" s="120"/>
      <c r="AT16" s="120">
        <f t="shared" si="7"/>
        <v>0</v>
      </c>
      <c r="AU16" s="120">
        <f t="shared" si="7"/>
        <v>0</v>
      </c>
      <c r="AV16" s="120">
        <f t="shared" si="7"/>
        <v>0</v>
      </c>
      <c r="AW16" s="120">
        <f t="shared" si="7"/>
        <v>0</v>
      </c>
      <c r="AX16" s="120"/>
      <c r="AY16" s="120">
        <f t="shared" si="7"/>
        <v>0</v>
      </c>
      <c r="AZ16" s="120">
        <f t="shared" si="7"/>
        <v>0</v>
      </c>
      <c r="BA16" s="120"/>
      <c r="BB16" s="281"/>
    </row>
    <row r="17" spans="1:54" ht="31.2" customHeight="1" x14ac:dyDescent="0.3">
      <c r="A17" s="271"/>
      <c r="B17" s="271"/>
      <c r="C17" s="271"/>
      <c r="D17" s="127" t="s">
        <v>2</v>
      </c>
      <c r="E17" s="120">
        <f t="shared" si="5"/>
        <v>96.7</v>
      </c>
      <c r="F17" s="120">
        <f t="shared" si="6"/>
        <v>0</v>
      </c>
      <c r="G17" s="118"/>
      <c r="H17" s="118">
        <f>SUM(H33)</f>
        <v>0</v>
      </c>
      <c r="I17" s="118">
        <f t="shared" ref="I17:AZ17" si="8">SUM(I33)</f>
        <v>0</v>
      </c>
      <c r="J17" s="118"/>
      <c r="K17" s="118">
        <f t="shared" si="8"/>
        <v>0</v>
      </c>
      <c r="L17" s="118">
        <f t="shared" si="8"/>
        <v>0</v>
      </c>
      <c r="M17" s="118"/>
      <c r="N17" s="118">
        <f t="shared" si="8"/>
        <v>0</v>
      </c>
      <c r="O17" s="118">
        <f t="shared" si="8"/>
        <v>0</v>
      </c>
      <c r="P17" s="118"/>
      <c r="Q17" s="118">
        <f t="shared" si="8"/>
        <v>0</v>
      </c>
      <c r="R17" s="118">
        <f t="shared" si="8"/>
        <v>0</v>
      </c>
      <c r="S17" s="118"/>
      <c r="T17" s="118">
        <f t="shared" si="8"/>
        <v>96.7</v>
      </c>
      <c r="U17" s="118">
        <f t="shared" si="8"/>
        <v>0</v>
      </c>
      <c r="V17" s="118"/>
      <c r="W17" s="118">
        <f t="shared" si="8"/>
        <v>0</v>
      </c>
      <c r="X17" s="118">
        <f t="shared" si="8"/>
        <v>0</v>
      </c>
      <c r="Y17" s="118"/>
      <c r="Z17" s="118">
        <f t="shared" si="8"/>
        <v>0</v>
      </c>
      <c r="AA17" s="118">
        <f t="shared" si="8"/>
        <v>0</v>
      </c>
      <c r="AB17" s="118">
        <f t="shared" si="8"/>
        <v>0</v>
      </c>
      <c r="AC17" s="118">
        <f t="shared" si="8"/>
        <v>0</v>
      </c>
      <c r="AD17" s="118"/>
      <c r="AE17" s="118">
        <f t="shared" si="8"/>
        <v>0</v>
      </c>
      <c r="AF17" s="118">
        <f t="shared" si="8"/>
        <v>0</v>
      </c>
      <c r="AG17" s="118">
        <f t="shared" si="8"/>
        <v>0</v>
      </c>
      <c r="AH17" s="118">
        <f t="shared" si="8"/>
        <v>0</v>
      </c>
      <c r="AI17" s="118"/>
      <c r="AJ17" s="118">
        <f t="shared" si="8"/>
        <v>0</v>
      </c>
      <c r="AK17" s="118">
        <f t="shared" si="8"/>
        <v>0</v>
      </c>
      <c r="AL17" s="118">
        <f t="shared" si="8"/>
        <v>0</v>
      </c>
      <c r="AM17" s="118">
        <f t="shared" si="8"/>
        <v>0</v>
      </c>
      <c r="AN17" s="118"/>
      <c r="AO17" s="118">
        <f t="shared" si="8"/>
        <v>0</v>
      </c>
      <c r="AP17" s="118">
        <f t="shared" si="8"/>
        <v>0</v>
      </c>
      <c r="AQ17" s="118">
        <f t="shared" si="8"/>
        <v>0</v>
      </c>
      <c r="AR17" s="118">
        <f t="shared" si="8"/>
        <v>0</v>
      </c>
      <c r="AS17" s="118"/>
      <c r="AT17" s="118">
        <f t="shared" si="8"/>
        <v>0</v>
      </c>
      <c r="AU17" s="118">
        <f t="shared" si="8"/>
        <v>0</v>
      </c>
      <c r="AV17" s="118">
        <f t="shared" si="8"/>
        <v>0</v>
      </c>
      <c r="AW17" s="118">
        <f t="shared" si="8"/>
        <v>0</v>
      </c>
      <c r="AX17" s="118"/>
      <c r="AY17" s="118">
        <f t="shared" si="8"/>
        <v>0</v>
      </c>
      <c r="AZ17" s="118">
        <f t="shared" si="8"/>
        <v>0</v>
      </c>
      <c r="BA17" s="118"/>
      <c r="BB17" s="281"/>
    </row>
    <row r="18" spans="1:54" ht="15.6" x14ac:dyDescent="0.3">
      <c r="A18" s="271"/>
      <c r="B18" s="271"/>
      <c r="C18" s="271"/>
      <c r="D18" s="128" t="s">
        <v>43</v>
      </c>
      <c r="E18" s="120">
        <f t="shared" si="5"/>
        <v>97.6</v>
      </c>
      <c r="F18" s="120">
        <f t="shared" si="6"/>
        <v>0</v>
      </c>
      <c r="G18" s="122"/>
      <c r="H18" s="118">
        <f>SUM(H23,)</f>
        <v>0</v>
      </c>
      <c r="I18" s="118">
        <f t="shared" ref="I18:AZ18" si="9">SUM(I23,)</f>
        <v>0</v>
      </c>
      <c r="J18" s="118"/>
      <c r="K18" s="118">
        <f t="shared" si="9"/>
        <v>0</v>
      </c>
      <c r="L18" s="118">
        <f t="shared" si="9"/>
        <v>0</v>
      </c>
      <c r="M18" s="118"/>
      <c r="N18" s="118">
        <f t="shared" si="9"/>
        <v>10</v>
      </c>
      <c r="O18" s="118">
        <f t="shared" si="9"/>
        <v>0</v>
      </c>
      <c r="P18" s="118"/>
      <c r="Q18" s="118">
        <f t="shared" si="9"/>
        <v>0</v>
      </c>
      <c r="R18" s="118">
        <f t="shared" si="9"/>
        <v>0</v>
      </c>
      <c r="S18" s="118"/>
      <c r="T18" s="118">
        <f t="shared" si="9"/>
        <v>20</v>
      </c>
      <c r="U18" s="118">
        <f t="shared" si="9"/>
        <v>0</v>
      </c>
      <c r="V18" s="118"/>
      <c r="W18" s="118">
        <f t="shared" si="9"/>
        <v>37.6</v>
      </c>
      <c r="X18" s="118">
        <f t="shared" si="9"/>
        <v>0</v>
      </c>
      <c r="Y18" s="118"/>
      <c r="Z18" s="118">
        <f t="shared" si="9"/>
        <v>0</v>
      </c>
      <c r="AA18" s="118">
        <f t="shared" si="9"/>
        <v>0</v>
      </c>
      <c r="AB18" s="118">
        <f t="shared" si="9"/>
        <v>0</v>
      </c>
      <c r="AC18" s="118">
        <f t="shared" si="9"/>
        <v>0</v>
      </c>
      <c r="AD18" s="118"/>
      <c r="AE18" s="118">
        <f t="shared" si="9"/>
        <v>0</v>
      </c>
      <c r="AF18" s="118">
        <f t="shared" si="9"/>
        <v>0</v>
      </c>
      <c r="AG18" s="118">
        <f t="shared" si="9"/>
        <v>0</v>
      </c>
      <c r="AH18" s="118">
        <f t="shared" si="9"/>
        <v>0</v>
      </c>
      <c r="AI18" s="118"/>
      <c r="AJ18" s="118">
        <f t="shared" si="9"/>
        <v>10</v>
      </c>
      <c r="AK18" s="118">
        <f t="shared" si="9"/>
        <v>0</v>
      </c>
      <c r="AL18" s="118">
        <f t="shared" si="9"/>
        <v>0</v>
      </c>
      <c r="AM18" s="118">
        <f t="shared" si="9"/>
        <v>0</v>
      </c>
      <c r="AN18" s="118"/>
      <c r="AO18" s="118">
        <f t="shared" si="9"/>
        <v>20</v>
      </c>
      <c r="AP18" s="118">
        <f t="shared" si="9"/>
        <v>0</v>
      </c>
      <c r="AQ18" s="118">
        <f t="shared" si="9"/>
        <v>0</v>
      </c>
      <c r="AR18" s="118">
        <f t="shared" si="9"/>
        <v>0</v>
      </c>
      <c r="AS18" s="118"/>
      <c r="AT18" s="118">
        <f t="shared" si="9"/>
        <v>0</v>
      </c>
      <c r="AU18" s="118">
        <f t="shared" si="9"/>
        <v>0</v>
      </c>
      <c r="AV18" s="118">
        <f t="shared" si="9"/>
        <v>0</v>
      </c>
      <c r="AW18" s="118">
        <f t="shared" si="9"/>
        <v>0</v>
      </c>
      <c r="AX18" s="118"/>
      <c r="AY18" s="118">
        <f t="shared" si="9"/>
        <v>0</v>
      </c>
      <c r="AZ18" s="118">
        <f t="shared" si="9"/>
        <v>0</v>
      </c>
      <c r="BA18" s="118"/>
      <c r="BB18" s="281"/>
    </row>
    <row r="19" spans="1:54" ht="22.5" hidden="1" customHeight="1" x14ac:dyDescent="0.3">
      <c r="A19" s="269" t="s">
        <v>272</v>
      </c>
      <c r="B19" s="269"/>
      <c r="C19" s="269"/>
      <c r="D19" s="119" t="s">
        <v>41</v>
      </c>
      <c r="E19" s="120">
        <f t="shared" si="5"/>
        <v>0</v>
      </c>
      <c r="F19" s="120">
        <f t="shared" si="6"/>
        <v>0</v>
      </c>
      <c r="G19" s="121"/>
      <c r="H19" s="122" t="s">
        <v>295</v>
      </c>
      <c r="I19" s="122" t="s">
        <v>295</v>
      </c>
      <c r="J19" s="122"/>
      <c r="K19" s="122" t="s">
        <v>295</v>
      </c>
      <c r="L19" s="122" t="s">
        <v>295</v>
      </c>
      <c r="M19" s="122"/>
      <c r="N19" s="122" t="s">
        <v>295</v>
      </c>
      <c r="O19" s="122" t="s">
        <v>295</v>
      </c>
      <c r="P19" s="122"/>
      <c r="Q19" s="122" t="s">
        <v>295</v>
      </c>
      <c r="R19" s="122" t="s">
        <v>295</v>
      </c>
      <c r="S19" s="122"/>
      <c r="T19" s="122" t="s">
        <v>295</v>
      </c>
      <c r="U19" s="122" t="s">
        <v>295</v>
      </c>
      <c r="V19" s="122"/>
      <c r="W19" s="122" t="s">
        <v>295</v>
      </c>
      <c r="X19" s="122" t="s">
        <v>295</v>
      </c>
      <c r="Y19" s="122"/>
      <c r="Z19" s="122" t="s">
        <v>295</v>
      </c>
      <c r="AA19" s="122" t="s">
        <v>295</v>
      </c>
      <c r="AB19" s="122" t="s">
        <v>295</v>
      </c>
      <c r="AC19" s="122" t="s">
        <v>295</v>
      </c>
      <c r="AD19" s="122"/>
      <c r="AE19" s="122" t="s">
        <v>295</v>
      </c>
      <c r="AF19" s="122" t="s">
        <v>295</v>
      </c>
      <c r="AG19" s="122" t="s">
        <v>295</v>
      </c>
      <c r="AH19" s="122" t="s">
        <v>295</v>
      </c>
      <c r="AI19" s="122"/>
      <c r="AJ19" s="122" t="s">
        <v>295</v>
      </c>
      <c r="AK19" s="122" t="s">
        <v>295</v>
      </c>
      <c r="AL19" s="122" t="s">
        <v>295</v>
      </c>
      <c r="AM19" s="122" t="s">
        <v>295</v>
      </c>
      <c r="AN19" s="122"/>
      <c r="AO19" s="122" t="s">
        <v>295</v>
      </c>
      <c r="AP19" s="122" t="s">
        <v>295</v>
      </c>
      <c r="AQ19" s="122" t="s">
        <v>295</v>
      </c>
      <c r="AR19" s="122" t="s">
        <v>295</v>
      </c>
      <c r="AS19" s="122"/>
      <c r="AT19" s="122" t="s">
        <v>295</v>
      </c>
      <c r="AU19" s="122" t="s">
        <v>295</v>
      </c>
      <c r="AV19" s="122" t="s">
        <v>295</v>
      </c>
      <c r="AW19" s="122" t="s">
        <v>295</v>
      </c>
      <c r="AX19" s="122"/>
      <c r="AY19" s="122" t="s">
        <v>295</v>
      </c>
      <c r="AZ19" s="122" t="s">
        <v>295</v>
      </c>
      <c r="BA19" s="120"/>
      <c r="BB19" s="133"/>
    </row>
    <row r="20" spans="1:54" ht="30.75" hidden="1" customHeight="1" x14ac:dyDescent="0.3">
      <c r="A20" s="269"/>
      <c r="B20" s="269"/>
      <c r="C20" s="269"/>
      <c r="D20" s="127" t="s">
        <v>2</v>
      </c>
      <c r="E20" s="120">
        <f t="shared" si="5"/>
        <v>0</v>
      </c>
      <c r="F20" s="120">
        <f t="shared" si="6"/>
        <v>0</v>
      </c>
      <c r="G20" s="122"/>
      <c r="H20" s="122" t="s">
        <v>295</v>
      </c>
      <c r="I20" s="122" t="s">
        <v>295</v>
      </c>
      <c r="J20" s="122"/>
      <c r="K20" s="122" t="s">
        <v>295</v>
      </c>
      <c r="L20" s="122" t="s">
        <v>295</v>
      </c>
      <c r="M20" s="122"/>
      <c r="N20" s="122" t="s">
        <v>295</v>
      </c>
      <c r="O20" s="122" t="s">
        <v>295</v>
      </c>
      <c r="P20" s="122"/>
      <c r="Q20" s="122" t="s">
        <v>295</v>
      </c>
      <c r="R20" s="122" t="s">
        <v>295</v>
      </c>
      <c r="S20" s="122"/>
      <c r="T20" s="122" t="s">
        <v>295</v>
      </c>
      <c r="U20" s="122" t="s">
        <v>295</v>
      </c>
      <c r="V20" s="122"/>
      <c r="W20" s="122" t="s">
        <v>295</v>
      </c>
      <c r="X20" s="122" t="s">
        <v>295</v>
      </c>
      <c r="Y20" s="122"/>
      <c r="Z20" s="122" t="s">
        <v>295</v>
      </c>
      <c r="AA20" s="122" t="s">
        <v>295</v>
      </c>
      <c r="AB20" s="122" t="s">
        <v>295</v>
      </c>
      <c r="AC20" s="122" t="s">
        <v>295</v>
      </c>
      <c r="AD20" s="122"/>
      <c r="AE20" s="122" t="s">
        <v>295</v>
      </c>
      <c r="AF20" s="122" t="s">
        <v>295</v>
      </c>
      <c r="AG20" s="122" t="s">
        <v>295</v>
      </c>
      <c r="AH20" s="122" t="s">
        <v>295</v>
      </c>
      <c r="AI20" s="122"/>
      <c r="AJ20" s="122" t="s">
        <v>295</v>
      </c>
      <c r="AK20" s="122" t="s">
        <v>295</v>
      </c>
      <c r="AL20" s="122" t="s">
        <v>295</v>
      </c>
      <c r="AM20" s="122" t="s">
        <v>295</v>
      </c>
      <c r="AN20" s="122"/>
      <c r="AO20" s="122" t="s">
        <v>295</v>
      </c>
      <c r="AP20" s="122" t="s">
        <v>295</v>
      </c>
      <c r="AQ20" s="122" t="s">
        <v>295</v>
      </c>
      <c r="AR20" s="122" t="s">
        <v>295</v>
      </c>
      <c r="AS20" s="122"/>
      <c r="AT20" s="122" t="s">
        <v>295</v>
      </c>
      <c r="AU20" s="122" t="s">
        <v>295</v>
      </c>
      <c r="AV20" s="122" t="s">
        <v>295</v>
      </c>
      <c r="AW20" s="122" t="s">
        <v>295</v>
      </c>
      <c r="AX20" s="122"/>
      <c r="AY20" s="122" t="s">
        <v>295</v>
      </c>
      <c r="AZ20" s="122" t="s">
        <v>295</v>
      </c>
      <c r="BA20" s="120"/>
      <c r="BB20" s="133"/>
    </row>
    <row r="21" spans="1:54" ht="17.25" hidden="1" customHeight="1" x14ac:dyDescent="0.3">
      <c r="A21" s="269"/>
      <c r="B21" s="269"/>
      <c r="C21" s="269"/>
      <c r="D21" s="128" t="s">
        <v>43</v>
      </c>
      <c r="E21" s="118">
        <f t="shared" si="5"/>
        <v>0</v>
      </c>
      <c r="F21" s="118">
        <f t="shared" si="6"/>
        <v>0</v>
      </c>
      <c r="G21" s="122"/>
      <c r="H21" s="122" t="s">
        <v>295</v>
      </c>
      <c r="I21" s="122" t="s">
        <v>295</v>
      </c>
      <c r="J21" s="122"/>
      <c r="K21" s="122" t="s">
        <v>295</v>
      </c>
      <c r="L21" s="122" t="s">
        <v>295</v>
      </c>
      <c r="M21" s="122"/>
      <c r="N21" s="122" t="s">
        <v>295</v>
      </c>
      <c r="O21" s="122" t="s">
        <v>295</v>
      </c>
      <c r="P21" s="122"/>
      <c r="Q21" s="122" t="s">
        <v>295</v>
      </c>
      <c r="R21" s="122" t="s">
        <v>295</v>
      </c>
      <c r="S21" s="122"/>
      <c r="T21" s="122" t="s">
        <v>295</v>
      </c>
      <c r="U21" s="122" t="s">
        <v>295</v>
      </c>
      <c r="V21" s="122"/>
      <c r="W21" s="122" t="s">
        <v>295</v>
      </c>
      <c r="X21" s="122" t="s">
        <v>295</v>
      </c>
      <c r="Y21" s="122"/>
      <c r="Z21" s="122" t="s">
        <v>295</v>
      </c>
      <c r="AA21" s="122" t="s">
        <v>295</v>
      </c>
      <c r="AB21" s="122" t="s">
        <v>295</v>
      </c>
      <c r="AC21" s="122" t="s">
        <v>295</v>
      </c>
      <c r="AD21" s="122"/>
      <c r="AE21" s="122" t="s">
        <v>295</v>
      </c>
      <c r="AF21" s="122" t="s">
        <v>295</v>
      </c>
      <c r="AG21" s="122" t="s">
        <v>295</v>
      </c>
      <c r="AH21" s="122" t="s">
        <v>295</v>
      </c>
      <c r="AI21" s="122"/>
      <c r="AJ21" s="122" t="s">
        <v>295</v>
      </c>
      <c r="AK21" s="122" t="s">
        <v>295</v>
      </c>
      <c r="AL21" s="122" t="s">
        <v>295</v>
      </c>
      <c r="AM21" s="122" t="s">
        <v>295</v>
      </c>
      <c r="AN21" s="122"/>
      <c r="AO21" s="122" t="s">
        <v>295</v>
      </c>
      <c r="AP21" s="122" t="s">
        <v>295</v>
      </c>
      <c r="AQ21" s="122" t="s">
        <v>295</v>
      </c>
      <c r="AR21" s="122" t="s">
        <v>295</v>
      </c>
      <c r="AS21" s="122"/>
      <c r="AT21" s="122" t="s">
        <v>295</v>
      </c>
      <c r="AU21" s="122" t="s">
        <v>295</v>
      </c>
      <c r="AV21" s="122" t="s">
        <v>295</v>
      </c>
      <c r="AW21" s="122" t="s">
        <v>295</v>
      </c>
      <c r="AX21" s="122"/>
      <c r="AY21" s="122" t="s">
        <v>295</v>
      </c>
      <c r="AZ21" s="122" t="s">
        <v>295</v>
      </c>
      <c r="BA21" s="120"/>
      <c r="BB21" s="133"/>
    </row>
    <row r="22" spans="1:54" ht="18.75" customHeight="1" x14ac:dyDescent="0.3">
      <c r="A22" s="272" t="s">
        <v>1</v>
      </c>
      <c r="B22" s="275" t="s">
        <v>282</v>
      </c>
      <c r="C22" s="275" t="s">
        <v>344</v>
      </c>
      <c r="D22" s="123" t="s">
        <v>41</v>
      </c>
      <c r="E22" s="120">
        <f>SUM(H22,K22,N22,Q22,T22,W22,Z22,AE22,AJ22,AO22,AT22,AY22)</f>
        <v>97.6</v>
      </c>
      <c r="F22" s="120">
        <f>SUM(I22,L22,O22,R22,U22,X22,AA22,AF22,AK22,AP22,AU22,AZ22)</f>
        <v>0</v>
      </c>
      <c r="G22" s="121"/>
      <c r="H22" s="130">
        <f>SUM(H28,H30,H26,H24)</f>
        <v>0</v>
      </c>
      <c r="I22" s="130">
        <f t="shared" ref="I22:AZ22" si="10">SUM(I28,I30,I26,I24)</f>
        <v>0</v>
      </c>
      <c r="J22" s="130"/>
      <c r="K22" s="130">
        <f t="shared" si="10"/>
        <v>0</v>
      </c>
      <c r="L22" s="130">
        <f t="shared" si="10"/>
        <v>0</v>
      </c>
      <c r="M22" s="130"/>
      <c r="N22" s="130">
        <f t="shared" si="10"/>
        <v>10</v>
      </c>
      <c r="O22" s="130">
        <f t="shared" si="10"/>
        <v>0</v>
      </c>
      <c r="P22" s="130"/>
      <c r="Q22" s="130">
        <f t="shared" si="10"/>
        <v>0</v>
      </c>
      <c r="R22" s="130">
        <f t="shared" si="10"/>
        <v>0</v>
      </c>
      <c r="S22" s="130"/>
      <c r="T22" s="130">
        <f t="shared" si="10"/>
        <v>20</v>
      </c>
      <c r="U22" s="130">
        <f t="shared" si="10"/>
        <v>0</v>
      </c>
      <c r="V22" s="130"/>
      <c r="W22" s="120">
        <f t="shared" si="10"/>
        <v>37.6</v>
      </c>
      <c r="X22" s="130">
        <f t="shared" si="10"/>
        <v>0</v>
      </c>
      <c r="Y22" s="130"/>
      <c r="Z22" s="130">
        <f t="shared" si="10"/>
        <v>0</v>
      </c>
      <c r="AA22" s="130">
        <f t="shared" si="10"/>
        <v>0</v>
      </c>
      <c r="AB22" s="130">
        <f t="shared" si="10"/>
        <v>0</v>
      </c>
      <c r="AC22" s="130">
        <f t="shared" si="10"/>
        <v>0</v>
      </c>
      <c r="AD22" s="130"/>
      <c r="AE22" s="130">
        <f t="shared" si="10"/>
        <v>0</v>
      </c>
      <c r="AF22" s="130">
        <f t="shared" si="10"/>
        <v>0</v>
      </c>
      <c r="AG22" s="130">
        <f t="shared" si="10"/>
        <v>0</v>
      </c>
      <c r="AH22" s="130">
        <f t="shared" si="10"/>
        <v>0</v>
      </c>
      <c r="AI22" s="130"/>
      <c r="AJ22" s="130">
        <f t="shared" si="10"/>
        <v>10</v>
      </c>
      <c r="AK22" s="130">
        <f t="shared" si="10"/>
        <v>0</v>
      </c>
      <c r="AL22" s="130">
        <f t="shared" si="10"/>
        <v>0</v>
      </c>
      <c r="AM22" s="130">
        <f t="shared" si="10"/>
        <v>0</v>
      </c>
      <c r="AN22" s="130"/>
      <c r="AO22" s="130">
        <f t="shared" si="10"/>
        <v>20</v>
      </c>
      <c r="AP22" s="130">
        <f t="shared" si="10"/>
        <v>0</v>
      </c>
      <c r="AQ22" s="130">
        <f t="shared" si="10"/>
        <v>0</v>
      </c>
      <c r="AR22" s="130">
        <f t="shared" si="10"/>
        <v>0</v>
      </c>
      <c r="AS22" s="130"/>
      <c r="AT22" s="130">
        <f t="shared" si="10"/>
        <v>0</v>
      </c>
      <c r="AU22" s="130">
        <f t="shared" si="10"/>
        <v>0</v>
      </c>
      <c r="AV22" s="130">
        <f t="shared" si="10"/>
        <v>0</v>
      </c>
      <c r="AW22" s="130">
        <f t="shared" si="10"/>
        <v>0</v>
      </c>
      <c r="AX22" s="130"/>
      <c r="AY22" s="130">
        <f t="shared" si="10"/>
        <v>0</v>
      </c>
      <c r="AZ22" s="130">
        <f t="shared" si="10"/>
        <v>0</v>
      </c>
      <c r="BA22" s="121"/>
      <c r="BB22" s="269"/>
    </row>
    <row r="23" spans="1:54" ht="15.6" x14ac:dyDescent="0.3">
      <c r="A23" s="272"/>
      <c r="B23" s="275"/>
      <c r="C23" s="275"/>
      <c r="D23" s="129" t="s">
        <v>43</v>
      </c>
      <c r="E23" s="120">
        <f t="shared" ref="E23" si="11">SUM(H23,K23,N23,Q23,T23,W23,Z23,AE23,AJ23,AO23,AT23,AY23)</f>
        <v>97.6</v>
      </c>
      <c r="F23" s="120">
        <f t="shared" ref="F23" si="12">SUM(I23,L23,O23,R23,U23,X23,AA23,AF23,AK23,AP23,AU23,AZ23)</f>
        <v>0</v>
      </c>
      <c r="G23" s="122"/>
      <c r="H23" s="130">
        <f>SUM(H29,H31,H27,H25)</f>
        <v>0</v>
      </c>
      <c r="I23" s="130">
        <f t="shared" ref="I23:AZ23" si="13">SUM(I29,I31,I27,I25)</f>
        <v>0</v>
      </c>
      <c r="J23" s="130"/>
      <c r="K23" s="130">
        <f t="shared" si="13"/>
        <v>0</v>
      </c>
      <c r="L23" s="130">
        <f t="shared" si="13"/>
        <v>0</v>
      </c>
      <c r="M23" s="130"/>
      <c r="N23" s="130">
        <f t="shared" si="13"/>
        <v>10</v>
      </c>
      <c r="O23" s="130">
        <f t="shared" si="13"/>
        <v>0</v>
      </c>
      <c r="P23" s="130"/>
      <c r="Q23" s="130">
        <f t="shared" si="13"/>
        <v>0</v>
      </c>
      <c r="R23" s="130">
        <f t="shared" si="13"/>
        <v>0</v>
      </c>
      <c r="S23" s="130"/>
      <c r="T23" s="130">
        <f t="shared" si="13"/>
        <v>20</v>
      </c>
      <c r="U23" s="130">
        <f t="shared" si="13"/>
        <v>0</v>
      </c>
      <c r="V23" s="130"/>
      <c r="W23" s="120">
        <f t="shared" si="13"/>
        <v>37.6</v>
      </c>
      <c r="X23" s="130">
        <f t="shared" si="13"/>
        <v>0</v>
      </c>
      <c r="Y23" s="130"/>
      <c r="Z23" s="130">
        <f t="shared" si="13"/>
        <v>0</v>
      </c>
      <c r="AA23" s="130">
        <f t="shared" si="13"/>
        <v>0</v>
      </c>
      <c r="AB23" s="130">
        <f t="shared" si="13"/>
        <v>0</v>
      </c>
      <c r="AC23" s="130">
        <f t="shared" si="13"/>
        <v>0</v>
      </c>
      <c r="AD23" s="130"/>
      <c r="AE23" s="130">
        <f t="shared" si="13"/>
        <v>0</v>
      </c>
      <c r="AF23" s="130">
        <f t="shared" si="13"/>
        <v>0</v>
      </c>
      <c r="AG23" s="130">
        <f t="shared" si="13"/>
        <v>0</v>
      </c>
      <c r="AH23" s="130">
        <f t="shared" si="13"/>
        <v>0</v>
      </c>
      <c r="AI23" s="130"/>
      <c r="AJ23" s="130">
        <f t="shared" si="13"/>
        <v>10</v>
      </c>
      <c r="AK23" s="130">
        <f t="shared" si="13"/>
        <v>0</v>
      </c>
      <c r="AL23" s="130">
        <f t="shared" si="13"/>
        <v>0</v>
      </c>
      <c r="AM23" s="130">
        <f t="shared" si="13"/>
        <v>0</v>
      </c>
      <c r="AN23" s="130"/>
      <c r="AO23" s="130">
        <f t="shared" si="13"/>
        <v>20</v>
      </c>
      <c r="AP23" s="130">
        <f t="shared" si="13"/>
        <v>0</v>
      </c>
      <c r="AQ23" s="130">
        <f t="shared" si="13"/>
        <v>0</v>
      </c>
      <c r="AR23" s="130">
        <f t="shared" si="13"/>
        <v>0</v>
      </c>
      <c r="AS23" s="130"/>
      <c r="AT23" s="130">
        <f t="shared" si="13"/>
        <v>0</v>
      </c>
      <c r="AU23" s="130">
        <f t="shared" si="13"/>
        <v>0</v>
      </c>
      <c r="AV23" s="130">
        <f t="shared" si="13"/>
        <v>0</v>
      </c>
      <c r="AW23" s="130">
        <f t="shared" si="13"/>
        <v>0</v>
      </c>
      <c r="AX23" s="130"/>
      <c r="AY23" s="130">
        <f t="shared" si="13"/>
        <v>0</v>
      </c>
      <c r="AZ23" s="130">
        <f t="shared" si="13"/>
        <v>0</v>
      </c>
      <c r="BA23" s="122"/>
      <c r="BB23" s="269"/>
    </row>
    <row r="24" spans="1:54" ht="18.75" customHeight="1" x14ac:dyDescent="0.3">
      <c r="A24" s="272" t="s">
        <v>264</v>
      </c>
      <c r="B24" s="275" t="s">
        <v>283</v>
      </c>
      <c r="C24" s="275" t="s">
        <v>284</v>
      </c>
      <c r="D24" s="123" t="s">
        <v>41</v>
      </c>
      <c r="E24" s="120">
        <f t="shared" ref="E24:E25" si="14">SUM(H24,K24,N24,Q24,T24,W24,Z24,AE24,AJ24,AO24,AT24,AY24)</f>
        <v>40</v>
      </c>
      <c r="F24" s="120">
        <f t="shared" ref="F24:F25" si="15">SUM(I24,L24,O24,R24,U24,X24,AA24,AF24,AK24,AP24,AU24,AZ24)</f>
        <v>0</v>
      </c>
      <c r="G24" s="121"/>
      <c r="H24" s="120">
        <f t="shared" ref="H24:L24" si="16">SUM(H25:H25)</f>
        <v>0</v>
      </c>
      <c r="I24" s="120">
        <f t="shared" si="16"/>
        <v>0</v>
      </c>
      <c r="J24" s="120"/>
      <c r="K24" s="120">
        <f t="shared" si="16"/>
        <v>0</v>
      </c>
      <c r="L24" s="120">
        <f t="shared" si="16"/>
        <v>0</v>
      </c>
      <c r="M24" s="120"/>
      <c r="N24" s="120">
        <f>SUM(N25:N25)</f>
        <v>10</v>
      </c>
      <c r="O24" s="120">
        <f t="shared" ref="O24:AZ24" si="17">SUM(O25:O25)</f>
        <v>0</v>
      </c>
      <c r="P24" s="120"/>
      <c r="Q24" s="120">
        <f t="shared" si="17"/>
        <v>0</v>
      </c>
      <c r="R24" s="120">
        <f t="shared" si="17"/>
        <v>0</v>
      </c>
      <c r="S24" s="120"/>
      <c r="T24" s="120">
        <f t="shared" si="17"/>
        <v>10</v>
      </c>
      <c r="U24" s="120">
        <f t="shared" si="17"/>
        <v>0</v>
      </c>
      <c r="V24" s="120"/>
      <c r="W24" s="120">
        <f t="shared" si="17"/>
        <v>0</v>
      </c>
      <c r="X24" s="120">
        <f t="shared" si="17"/>
        <v>0</v>
      </c>
      <c r="Y24" s="120"/>
      <c r="Z24" s="120">
        <f t="shared" si="17"/>
        <v>0</v>
      </c>
      <c r="AA24" s="120">
        <f t="shared" si="17"/>
        <v>0</v>
      </c>
      <c r="AB24" s="120">
        <f t="shared" si="17"/>
        <v>0</v>
      </c>
      <c r="AC24" s="120">
        <f t="shared" si="17"/>
        <v>0</v>
      </c>
      <c r="AD24" s="120"/>
      <c r="AE24" s="120">
        <f t="shared" si="17"/>
        <v>0</v>
      </c>
      <c r="AF24" s="120">
        <f t="shared" si="17"/>
        <v>0</v>
      </c>
      <c r="AG24" s="120">
        <f t="shared" si="17"/>
        <v>0</v>
      </c>
      <c r="AH24" s="120">
        <f t="shared" si="17"/>
        <v>0</v>
      </c>
      <c r="AI24" s="120"/>
      <c r="AJ24" s="120">
        <f t="shared" si="17"/>
        <v>10</v>
      </c>
      <c r="AK24" s="120">
        <f t="shared" si="17"/>
        <v>0</v>
      </c>
      <c r="AL24" s="120">
        <f t="shared" si="17"/>
        <v>0</v>
      </c>
      <c r="AM24" s="120">
        <f t="shared" si="17"/>
        <v>0</v>
      </c>
      <c r="AN24" s="120"/>
      <c r="AO24" s="120">
        <f>SUM(AO25:AO25)</f>
        <v>10</v>
      </c>
      <c r="AP24" s="120">
        <f t="shared" si="17"/>
        <v>0</v>
      </c>
      <c r="AQ24" s="120">
        <f t="shared" si="17"/>
        <v>0</v>
      </c>
      <c r="AR24" s="120">
        <f t="shared" si="17"/>
        <v>0</v>
      </c>
      <c r="AS24" s="120"/>
      <c r="AT24" s="120">
        <f t="shared" si="17"/>
        <v>0</v>
      </c>
      <c r="AU24" s="120">
        <f t="shared" si="17"/>
        <v>0</v>
      </c>
      <c r="AV24" s="120">
        <f t="shared" si="17"/>
        <v>0</v>
      </c>
      <c r="AW24" s="120">
        <f t="shared" si="17"/>
        <v>0</v>
      </c>
      <c r="AX24" s="120"/>
      <c r="AY24" s="120">
        <f t="shared" si="17"/>
        <v>0</v>
      </c>
      <c r="AZ24" s="120">
        <f t="shared" si="17"/>
        <v>0</v>
      </c>
      <c r="BA24" s="120"/>
      <c r="BB24" s="269"/>
    </row>
    <row r="25" spans="1:54" ht="96.75" customHeight="1" x14ac:dyDescent="0.3">
      <c r="A25" s="272"/>
      <c r="B25" s="275"/>
      <c r="C25" s="275"/>
      <c r="D25" s="129" t="s">
        <v>43</v>
      </c>
      <c r="E25" s="120">
        <f t="shared" si="14"/>
        <v>40</v>
      </c>
      <c r="F25" s="120">
        <f t="shared" si="15"/>
        <v>0</v>
      </c>
      <c r="G25" s="122"/>
      <c r="H25" s="118" t="s">
        <v>295</v>
      </c>
      <c r="I25" s="118" t="s">
        <v>295</v>
      </c>
      <c r="J25" s="122"/>
      <c r="K25" s="118" t="s">
        <v>295</v>
      </c>
      <c r="L25" s="118" t="s">
        <v>295</v>
      </c>
      <c r="M25" s="122"/>
      <c r="N25" s="118">
        <v>10</v>
      </c>
      <c r="O25" s="118" t="s">
        <v>295</v>
      </c>
      <c r="P25" s="122"/>
      <c r="Q25" s="118" t="s">
        <v>295</v>
      </c>
      <c r="R25" s="118" t="s">
        <v>295</v>
      </c>
      <c r="S25" s="122"/>
      <c r="T25" s="118">
        <v>10</v>
      </c>
      <c r="U25" s="118" t="s">
        <v>295</v>
      </c>
      <c r="V25" s="122"/>
      <c r="W25" s="118" t="s">
        <v>295</v>
      </c>
      <c r="X25" s="118" t="s">
        <v>295</v>
      </c>
      <c r="Y25" s="122"/>
      <c r="Z25" s="118" t="s">
        <v>295</v>
      </c>
      <c r="AA25" s="118"/>
      <c r="AB25" s="122"/>
      <c r="AC25" s="122" t="s">
        <v>295</v>
      </c>
      <c r="AD25" s="122"/>
      <c r="AE25" s="118" t="s">
        <v>295</v>
      </c>
      <c r="AF25" s="118"/>
      <c r="AG25" s="122"/>
      <c r="AH25" s="122" t="s">
        <v>295</v>
      </c>
      <c r="AI25" s="122"/>
      <c r="AJ25" s="118">
        <v>10</v>
      </c>
      <c r="AK25" s="118"/>
      <c r="AL25" s="122"/>
      <c r="AM25" s="122" t="s">
        <v>295</v>
      </c>
      <c r="AN25" s="122"/>
      <c r="AO25" s="118">
        <v>10</v>
      </c>
      <c r="AP25" s="118"/>
      <c r="AQ25" s="122"/>
      <c r="AR25" s="122" t="s">
        <v>295</v>
      </c>
      <c r="AS25" s="122"/>
      <c r="AT25" s="118" t="s">
        <v>295</v>
      </c>
      <c r="AU25" s="118"/>
      <c r="AV25" s="122"/>
      <c r="AW25" s="122" t="s">
        <v>295</v>
      </c>
      <c r="AX25" s="122"/>
      <c r="AY25" s="118" t="s">
        <v>295</v>
      </c>
      <c r="AZ25" s="118" t="s">
        <v>295</v>
      </c>
      <c r="BA25" s="122"/>
      <c r="BB25" s="269"/>
    </row>
    <row r="26" spans="1:54" ht="34.950000000000003" customHeight="1" x14ac:dyDescent="0.3">
      <c r="A26" s="272" t="s">
        <v>288</v>
      </c>
      <c r="B26" s="270" t="s">
        <v>285</v>
      </c>
      <c r="C26" s="270" t="s">
        <v>284</v>
      </c>
      <c r="D26" s="123" t="s">
        <v>41</v>
      </c>
      <c r="E26" s="120">
        <f t="shared" ref="E26" si="18">SUM(H26,K26,N26,Q26,T26,W26,Z26,AE26,AJ26,AO26,AT26,AY26)</f>
        <v>10</v>
      </c>
      <c r="F26" s="120">
        <f t="shared" ref="F26" si="19">SUM(I26,L26,O26,R26,U26,X26,AA26,AF26,AK26,AP26,AU26,AZ26)</f>
        <v>0</v>
      </c>
      <c r="G26" s="122"/>
      <c r="H26" s="118" t="s">
        <v>295</v>
      </c>
      <c r="I26" s="118" t="s">
        <v>295</v>
      </c>
      <c r="J26" s="122"/>
      <c r="K26" s="118" t="s">
        <v>295</v>
      </c>
      <c r="L26" s="118" t="s">
        <v>295</v>
      </c>
      <c r="M26" s="122"/>
      <c r="N26" s="118" t="s">
        <v>295</v>
      </c>
      <c r="O26" s="118" t="s">
        <v>295</v>
      </c>
      <c r="P26" s="122"/>
      <c r="Q26" s="118" t="s">
        <v>295</v>
      </c>
      <c r="R26" s="118" t="s">
        <v>295</v>
      </c>
      <c r="S26" s="122"/>
      <c r="T26" s="118" t="s">
        <v>295</v>
      </c>
      <c r="U26" s="118" t="s">
        <v>295</v>
      </c>
      <c r="V26" s="122"/>
      <c r="W26" s="118" t="s">
        <v>295</v>
      </c>
      <c r="X26" s="118" t="s">
        <v>295</v>
      </c>
      <c r="Y26" s="122"/>
      <c r="Z26" s="118" t="s">
        <v>295</v>
      </c>
      <c r="AA26" s="118" t="s">
        <v>295</v>
      </c>
      <c r="AB26" s="122" t="s">
        <v>295</v>
      </c>
      <c r="AC26" s="118" t="s">
        <v>295</v>
      </c>
      <c r="AD26" s="118"/>
      <c r="AE26" s="122" t="s">
        <v>295</v>
      </c>
      <c r="AF26" s="118"/>
      <c r="AG26" s="122"/>
      <c r="AH26" s="118" t="s">
        <v>295</v>
      </c>
      <c r="AI26" s="118"/>
      <c r="AJ26" s="122" t="s">
        <v>295</v>
      </c>
      <c r="AK26" s="118" t="s">
        <v>295</v>
      </c>
      <c r="AL26" s="118" t="s">
        <v>295</v>
      </c>
      <c r="AM26" s="122" t="s">
        <v>295</v>
      </c>
      <c r="AN26" s="122"/>
      <c r="AO26" s="118">
        <f>AO27</f>
        <v>10</v>
      </c>
      <c r="AP26" s="118" t="s">
        <v>295</v>
      </c>
      <c r="AQ26" s="122" t="s">
        <v>295</v>
      </c>
      <c r="AR26" s="118" t="s">
        <v>295</v>
      </c>
      <c r="AS26" s="118"/>
      <c r="AT26" s="122" t="s">
        <v>295</v>
      </c>
      <c r="AU26" s="118"/>
      <c r="AV26" s="122"/>
      <c r="AW26" s="118" t="s">
        <v>295</v>
      </c>
      <c r="AX26" s="118"/>
      <c r="AY26" s="122" t="s">
        <v>295</v>
      </c>
      <c r="AZ26" s="118" t="s">
        <v>295</v>
      </c>
      <c r="BA26" s="118"/>
      <c r="BB26" s="122"/>
    </row>
    <row r="27" spans="1:54" ht="93.75" customHeight="1" x14ac:dyDescent="0.3">
      <c r="A27" s="272"/>
      <c r="B27" s="270"/>
      <c r="C27" s="270"/>
      <c r="D27" s="129" t="s">
        <v>43</v>
      </c>
      <c r="E27" s="120">
        <f t="shared" ref="E27" si="20">SUM(H27,K27,N27,Q27,T27,W27,Z27,AE27,AJ27,AO27,AT27,AY27)</f>
        <v>10</v>
      </c>
      <c r="F27" s="120">
        <f t="shared" ref="F27" si="21">SUM(I27,L27,O27,R27,U27,X27,AA27,AF27,AK27,AP27,AU27,AZ27)</f>
        <v>0</v>
      </c>
      <c r="G27" s="122"/>
      <c r="H27" s="118" t="s">
        <v>295</v>
      </c>
      <c r="I27" s="118" t="s">
        <v>295</v>
      </c>
      <c r="J27" s="122"/>
      <c r="K27" s="118" t="s">
        <v>295</v>
      </c>
      <c r="L27" s="118" t="s">
        <v>295</v>
      </c>
      <c r="M27" s="122"/>
      <c r="N27" s="118" t="s">
        <v>295</v>
      </c>
      <c r="O27" s="118" t="s">
        <v>295</v>
      </c>
      <c r="P27" s="122"/>
      <c r="Q27" s="118" t="s">
        <v>295</v>
      </c>
      <c r="R27" s="118" t="s">
        <v>295</v>
      </c>
      <c r="S27" s="122"/>
      <c r="T27" s="118" t="s">
        <v>295</v>
      </c>
      <c r="U27" s="118" t="s">
        <v>295</v>
      </c>
      <c r="V27" s="122"/>
      <c r="W27" s="118" t="s">
        <v>295</v>
      </c>
      <c r="X27" s="118" t="s">
        <v>295</v>
      </c>
      <c r="Y27" s="122"/>
      <c r="Z27" s="118" t="s">
        <v>295</v>
      </c>
      <c r="AA27" s="118" t="s">
        <v>295</v>
      </c>
      <c r="AB27" s="122" t="s">
        <v>295</v>
      </c>
      <c r="AC27" s="118" t="s">
        <v>295</v>
      </c>
      <c r="AD27" s="118"/>
      <c r="AE27" s="122" t="s">
        <v>295</v>
      </c>
      <c r="AF27" s="118"/>
      <c r="AG27" s="122"/>
      <c r="AH27" s="118" t="s">
        <v>295</v>
      </c>
      <c r="AI27" s="118"/>
      <c r="AJ27" s="122" t="s">
        <v>295</v>
      </c>
      <c r="AK27" s="118" t="s">
        <v>295</v>
      </c>
      <c r="AL27" s="118" t="s">
        <v>295</v>
      </c>
      <c r="AM27" s="122" t="s">
        <v>295</v>
      </c>
      <c r="AN27" s="122"/>
      <c r="AO27" s="118">
        <v>10</v>
      </c>
      <c r="AP27" s="118" t="s">
        <v>295</v>
      </c>
      <c r="AQ27" s="122" t="s">
        <v>295</v>
      </c>
      <c r="AR27" s="118" t="s">
        <v>295</v>
      </c>
      <c r="AS27" s="118"/>
      <c r="AT27" s="122" t="s">
        <v>295</v>
      </c>
      <c r="AU27" s="118"/>
      <c r="AV27" s="122"/>
      <c r="AW27" s="118" t="s">
        <v>295</v>
      </c>
      <c r="AX27" s="118"/>
      <c r="AY27" s="122" t="s">
        <v>295</v>
      </c>
      <c r="AZ27" s="118" t="s">
        <v>295</v>
      </c>
      <c r="BA27" s="118"/>
      <c r="BB27" s="122"/>
    </row>
    <row r="28" spans="1:54" ht="30" customHeight="1" x14ac:dyDescent="0.3">
      <c r="A28" s="272" t="s">
        <v>289</v>
      </c>
      <c r="B28" s="270" t="s">
        <v>286</v>
      </c>
      <c r="C28" s="270" t="s">
        <v>284</v>
      </c>
      <c r="D28" s="123" t="s">
        <v>41</v>
      </c>
      <c r="E28" s="120">
        <f t="shared" ref="E28:E30" si="22">SUM(H28,K28,N28,Q28,T28,W28,Z28,AE28,AJ28,AO28,AT28,AY28)</f>
        <v>25</v>
      </c>
      <c r="F28" s="120">
        <f t="shared" ref="F28:F30" si="23">SUM(I28,L28,O28,R28,U28,X28,AA28,AF28,AK28,AP28,AU28,AZ28)</f>
        <v>0</v>
      </c>
      <c r="G28" s="122"/>
      <c r="H28" s="118" t="s">
        <v>295</v>
      </c>
      <c r="I28" s="118" t="s">
        <v>295</v>
      </c>
      <c r="J28" s="122"/>
      <c r="K28" s="118" t="s">
        <v>295</v>
      </c>
      <c r="L28" s="118" t="s">
        <v>295</v>
      </c>
      <c r="M28" s="122"/>
      <c r="N28" s="118" t="s">
        <v>295</v>
      </c>
      <c r="O28" s="118" t="s">
        <v>295</v>
      </c>
      <c r="P28" s="122"/>
      <c r="Q28" s="118" t="s">
        <v>295</v>
      </c>
      <c r="R28" s="118" t="s">
        <v>295</v>
      </c>
      <c r="S28" s="122"/>
      <c r="T28" s="118">
        <f>T29</f>
        <v>10</v>
      </c>
      <c r="U28" s="118" t="s">
        <v>295</v>
      </c>
      <c r="V28" s="122"/>
      <c r="W28" s="118">
        <f>W29</f>
        <v>15</v>
      </c>
      <c r="X28" s="118" t="s">
        <v>295</v>
      </c>
      <c r="Y28" s="122"/>
      <c r="Z28" s="118" t="s">
        <v>295</v>
      </c>
      <c r="AA28" s="118" t="s">
        <v>295</v>
      </c>
      <c r="AB28" s="122" t="s">
        <v>295</v>
      </c>
      <c r="AC28" s="118" t="s">
        <v>295</v>
      </c>
      <c r="AD28" s="118"/>
      <c r="AE28" s="122" t="s">
        <v>295</v>
      </c>
      <c r="AF28" s="118"/>
      <c r="AG28" s="122"/>
      <c r="AH28" s="118" t="s">
        <v>295</v>
      </c>
      <c r="AI28" s="118"/>
      <c r="AJ28" s="122" t="s">
        <v>295</v>
      </c>
      <c r="AK28" s="118" t="s">
        <v>295</v>
      </c>
      <c r="AL28" s="118" t="s">
        <v>295</v>
      </c>
      <c r="AM28" s="122" t="s">
        <v>295</v>
      </c>
      <c r="AN28" s="122"/>
      <c r="AO28" s="118" t="s">
        <v>295</v>
      </c>
      <c r="AP28" s="118"/>
      <c r="AQ28" s="122"/>
      <c r="AR28" s="122" t="s">
        <v>295</v>
      </c>
      <c r="AS28" s="118"/>
      <c r="AT28" s="122" t="s">
        <v>295</v>
      </c>
      <c r="AU28" s="118"/>
      <c r="AV28" s="122"/>
      <c r="AW28" s="118" t="s">
        <v>295</v>
      </c>
      <c r="AX28" s="118"/>
      <c r="AY28" s="122" t="s">
        <v>295</v>
      </c>
      <c r="AZ28" s="118" t="s">
        <v>295</v>
      </c>
      <c r="BA28" s="118"/>
      <c r="BB28" s="132"/>
    </row>
    <row r="29" spans="1:54" ht="80.25" customHeight="1" x14ac:dyDescent="0.3">
      <c r="A29" s="272"/>
      <c r="B29" s="270"/>
      <c r="C29" s="270"/>
      <c r="D29" s="129" t="s">
        <v>43</v>
      </c>
      <c r="E29" s="120">
        <f t="shared" si="22"/>
        <v>25</v>
      </c>
      <c r="F29" s="120">
        <f t="shared" si="23"/>
        <v>0</v>
      </c>
      <c r="G29" s="122"/>
      <c r="H29" s="118" t="s">
        <v>295</v>
      </c>
      <c r="I29" s="118" t="s">
        <v>295</v>
      </c>
      <c r="J29" s="122"/>
      <c r="K29" s="118" t="s">
        <v>295</v>
      </c>
      <c r="L29" s="118" t="s">
        <v>295</v>
      </c>
      <c r="M29" s="122"/>
      <c r="N29" s="118" t="s">
        <v>295</v>
      </c>
      <c r="O29" s="118" t="s">
        <v>295</v>
      </c>
      <c r="P29" s="122"/>
      <c r="Q29" s="118" t="s">
        <v>295</v>
      </c>
      <c r="R29" s="118" t="s">
        <v>295</v>
      </c>
      <c r="S29" s="122"/>
      <c r="T29" s="118">
        <v>10</v>
      </c>
      <c r="U29" s="118" t="s">
        <v>295</v>
      </c>
      <c r="V29" s="122"/>
      <c r="W29" s="118">
        <v>15</v>
      </c>
      <c r="X29" s="118" t="s">
        <v>295</v>
      </c>
      <c r="Y29" s="122"/>
      <c r="Z29" s="118" t="s">
        <v>295</v>
      </c>
      <c r="AA29" s="118" t="s">
        <v>295</v>
      </c>
      <c r="AB29" s="122" t="s">
        <v>295</v>
      </c>
      <c r="AC29" s="118" t="s">
        <v>295</v>
      </c>
      <c r="AD29" s="118"/>
      <c r="AE29" s="122" t="s">
        <v>295</v>
      </c>
      <c r="AF29" s="118"/>
      <c r="AG29" s="122"/>
      <c r="AH29" s="118" t="s">
        <v>295</v>
      </c>
      <c r="AI29" s="118"/>
      <c r="AJ29" s="122" t="s">
        <v>295</v>
      </c>
      <c r="AK29" s="118" t="s">
        <v>295</v>
      </c>
      <c r="AL29" s="118" t="s">
        <v>295</v>
      </c>
      <c r="AM29" s="122" t="s">
        <v>295</v>
      </c>
      <c r="AN29" s="122"/>
      <c r="AO29" s="118" t="s">
        <v>295</v>
      </c>
      <c r="AP29" s="118"/>
      <c r="AQ29" s="122"/>
      <c r="AR29" s="122" t="s">
        <v>295</v>
      </c>
      <c r="AS29" s="118"/>
      <c r="AT29" s="122" t="s">
        <v>295</v>
      </c>
      <c r="AU29" s="118"/>
      <c r="AV29" s="122"/>
      <c r="AW29" s="118" t="s">
        <v>295</v>
      </c>
      <c r="AX29" s="118"/>
      <c r="AY29" s="122" t="s">
        <v>295</v>
      </c>
      <c r="AZ29" s="118" t="s">
        <v>295</v>
      </c>
      <c r="BA29" s="118"/>
      <c r="BB29" s="132"/>
    </row>
    <row r="30" spans="1:54" ht="18" customHeight="1" x14ac:dyDescent="0.3">
      <c r="A30" s="272"/>
      <c r="B30" s="270"/>
      <c r="C30" s="270" t="s">
        <v>287</v>
      </c>
      <c r="D30" s="123" t="s">
        <v>41</v>
      </c>
      <c r="E30" s="120">
        <f t="shared" si="22"/>
        <v>22.6</v>
      </c>
      <c r="F30" s="120">
        <f t="shared" si="23"/>
        <v>0</v>
      </c>
      <c r="G30" s="122"/>
      <c r="H30" s="118" t="s">
        <v>295</v>
      </c>
      <c r="I30" s="118" t="s">
        <v>295</v>
      </c>
      <c r="J30" s="122"/>
      <c r="K30" s="118" t="s">
        <v>295</v>
      </c>
      <c r="L30" s="118" t="s">
        <v>295</v>
      </c>
      <c r="M30" s="122"/>
      <c r="N30" s="118" t="s">
        <v>295</v>
      </c>
      <c r="O30" s="118" t="s">
        <v>295</v>
      </c>
      <c r="P30" s="122"/>
      <c r="Q30" s="118" t="s">
        <v>295</v>
      </c>
      <c r="R30" s="118" t="s">
        <v>295</v>
      </c>
      <c r="S30" s="122"/>
      <c r="T30" s="118" t="s">
        <v>295</v>
      </c>
      <c r="U30" s="118" t="s">
        <v>295</v>
      </c>
      <c r="V30" s="122"/>
      <c r="W30" s="118">
        <v>22.6</v>
      </c>
      <c r="X30" s="118" t="s">
        <v>295</v>
      </c>
      <c r="Y30" s="122"/>
      <c r="Z30" s="118" t="s">
        <v>295</v>
      </c>
      <c r="AA30" s="118" t="s">
        <v>295</v>
      </c>
      <c r="AB30" s="122" t="s">
        <v>295</v>
      </c>
      <c r="AC30" s="118" t="s">
        <v>295</v>
      </c>
      <c r="AD30" s="118"/>
      <c r="AE30" s="122" t="s">
        <v>295</v>
      </c>
      <c r="AF30" s="118"/>
      <c r="AG30" s="122"/>
      <c r="AH30" s="118" t="s">
        <v>295</v>
      </c>
      <c r="AI30" s="118"/>
      <c r="AJ30" s="122" t="s">
        <v>295</v>
      </c>
      <c r="AK30" s="118" t="s">
        <v>295</v>
      </c>
      <c r="AL30" s="118" t="s">
        <v>295</v>
      </c>
      <c r="AM30" s="122" t="s">
        <v>295</v>
      </c>
      <c r="AN30" s="122"/>
      <c r="AO30" s="118" t="s">
        <v>295</v>
      </c>
      <c r="AP30" s="118"/>
      <c r="AQ30" s="122"/>
      <c r="AR30" s="122" t="s">
        <v>295</v>
      </c>
      <c r="AS30" s="118"/>
      <c r="AT30" s="122" t="s">
        <v>295</v>
      </c>
      <c r="AU30" s="118"/>
      <c r="AV30" s="122"/>
      <c r="AW30" s="118" t="s">
        <v>295</v>
      </c>
      <c r="AX30" s="118"/>
      <c r="AY30" s="122" t="s">
        <v>295</v>
      </c>
      <c r="AZ30" s="118" t="s">
        <v>295</v>
      </c>
      <c r="BA30" s="118"/>
      <c r="BB30" s="132"/>
    </row>
    <row r="31" spans="1:54" ht="42.75" customHeight="1" x14ac:dyDescent="0.3">
      <c r="A31" s="272"/>
      <c r="B31" s="270"/>
      <c r="C31" s="270"/>
      <c r="D31" s="129" t="s">
        <v>43</v>
      </c>
      <c r="E31" s="120">
        <f t="shared" ref="E31" si="24">SUM(H31,K31,N31,Q31,T31,W31,Z31,AE31,AJ31,AO31,AT31,AY31)</f>
        <v>22.6</v>
      </c>
      <c r="F31" s="120">
        <f t="shared" ref="F31" si="25">SUM(I31,L31,O31,R31,U31,X31,AA31,AF31,AK31,AP31,AU31,AZ31)</f>
        <v>0</v>
      </c>
      <c r="G31" s="122"/>
      <c r="H31" s="118" t="s">
        <v>295</v>
      </c>
      <c r="I31" s="118" t="s">
        <v>295</v>
      </c>
      <c r="J31" s="122"/>
      <c r="K31" s="118" t="s">
        <v>295</v>
      </c>
      <c r="L31" s="118" t="s">
        <v>295</v>
      </c>
      <c r="M31" s="122"/>
      <c r="N31" s="118" t="s">
        <v>295</v>
      </c>
      <c r="O31" s="118" t="s">
        <v>295</v>
      </c>
      <c r="P31" s="122"/>
      <c r="Q31" s="118" t="s">
        <v>295</v>
      </c>
      <c r="R31" s="118" t="s">
        <v>295</v>
      </c>
      <c r="S31" s="122"/>
      <c r="T31" s="118" t="s">
        <v>295</v>
      </c>
      <c r="U31" s="118" t="s">
        <v>295</v>
      </c>
      <c r="V31" s="122"/>
      <c r="W31" s="118">
        <v>22.6</v>
      </c>
      <c r="X31" s="118" t="s">
        <v>295</v>
      </c>
      <c r="Y31" s="122"/>
      <c r="Z31" s="118" t="s">
        <v>295</v>
      </c>
      <c r="AA31" s="118" t="s">
        <v>295</v>
      </c>
      <c r="AB31" s="122" t="s">
        <v>295</v>
      </c>
      <c r="AC31" s="118" t="s">
        <v>295</v>
      </c>
      <c r="AD31" s="118"/>
      <c r="AE31" s="122" t="s">
        <v>295</v>
      </c>
      <c r="AF31" s="118"/>
      <c r="AG31" s="122"/>
      <c r="AH31" s="118" t="s">
        <v>295</v>
      </c>
      <c r="AI31" s="118"/>
      <c r="AJ31" s="122" t="s">
        <v>295</v>
      </c>
      <c r="AK31" s="118" t="s">
        <v>295</v>
      </c>
      <c r="AL31" s="118" t="s">
        <v>295</v>
      </c>
      <c r="AM31" s="122" t="s">
        <v>295</v>
      </c>
      <c r="AN31" s="122"/>
      <c r="AO31" s="118" t="s">
        <v>295</v>
      </c>
      <c r="AP31" s="118"/>
      <c r="AQ31" s="122"/>
      <c r="AR31" s="122" t="s">
        <v>295</v>
      </c>
      <c r="AS31" s="118"/>
      <c r="AT31" s="122" t="s">
        <v>295</v>
      </c>
      <c r="AU31" s="118"/>
      <c r="AV31" s="122"/>
      <c r="AW31" s="118" t="s">
        <v>295</v>
      </c>
      <c r="AX31" s="118"/>
      <c r="AY31" s="122" t="s">
        <v>295</v>
      </c>
      <c r="AZ31" s="118" t="s">
        <v>295</v>
      </c>
      <c r="BA31" s="118"/>
      <c r="BB31" s="132"/>
    </row>
    <row r="32" spans="1:54" s="125" customFormat="1" ht="22.2" customHeight="1" x14ac:dyDescent="0.3">
      <c r="A32" s="272" t="s">
        <v>3</v>
      </c>
      <c r="B32" s="275" t="s">
        <v>290</v>
      </c>
      <c r="C32" s="275" t="s">
        <v>292</v>
      </c>
      <c r="D32" s="123" t="s">
        <v>41</v>
      </c>
      <c r="E32" s="120">
        <f t="shared" ref="E32:E34" si="26">SUM(H32,K32,N32,Q32,T32,W32,Z32,AE32,AJ32,AO32,AT32,AY32)</f>
        <v>96.7</v>
      </c>
      <c r="F32" s="120">
        <f t="shared" ref="F32:F34" si="27">SUM(I32,L32,O32,R32,U32,X32,AA32,AF32,AK32,AP32,AU32,AZ32)</f>
        <v>0</v>
      </c>
      <c r="G32" s="121"/>
      <c r="H32" s="118" t="s">
        <v>295</v>
      </c>
      <c r="I32" s="118" t="s">
        <v>295</v>
      </c>
      <c r="J32" s="122"/>
      <c r="K32" s="118" t="s">
        <v>295</v>
      </c>
      <c r="L32" s="118" t="s">
        <v>295</v>
      </c>
      <c r="M32" s="122"/>
      <c r="N32" s="118" t="s">
        <v>295</v>
      </c>
      <c r="O32" s="118" t="s">
        <v>295</v>
      </c>
      <c r="P32" s="122"/>
      <c r="Q32" s="118" t="s">
        <v>295</v>
      </c>
      <c r="R32" s="118" t="s">
        <v>295</v>
      </c>
      <c r="S32" s="122"/>
      <c r="T32" s="118">
        <f>T34</f>
        <v>96.7</v>
      </c>
      <c r="U32" s="118" t="s">
        <v>295</v>
      </c>
      <c r="V32" s="122"/>
      <c r="W32" s="118" t="s">
        <v>295</v>
      </c>
      <c r="X32" s="118" t="s">
        <v>295</v>
      </c>
      <c r="Y32" s="122"/>
      <c r="Z32" s="118" t="s">
        <v>295</v>
      </c>
      <c r="AA32" s="118" t="s">
        <v>295</v>
      </c>
      <c r="AB32" s="122" t="s">
        <v>295</v>
      </c>
      <c r="AC32" s="118" t="s">
        <v>295</v>
      </c>
      <c r="AD32" s="118"/>
      <c r="AE32" s="122" t="s">
        <v>295</v>
      </c>
      <c r="AF32" s="118"/>
      <c r="AG32" s="122"/>
      <c r="AH32" s="118" t="s">
        <v>295</v>
      </c>
      <c r="AI32" s="118"/>
      <c r="AJ32" s="122" t="s">
        <v>295</v>
      </c>
      <c r="AK32" s="118" t="s">
        <v>295</v>
      </c>
      <c r="AL32" s="118" t="s">
        <v>295</v>
      </c>
      <c r="AM32" s="122" t="s">
        <v>295</v>
      </c>
      <c r="AN32" s="122"/>
      <c r="AO32" s="118" t="s">
        <v>295</v>
      </c>
      <c r="AP32" s="118"/>
      <c r="AQ32" s="122"/>
      <c r="AR32" s="122" t="s">
        <v>295</v>
      </c>
      <c r="AS32" s="118"/>
      <c r="AT32" s="122" t="s">
        <v>295</v>
      </c>
      <c r="AU32" s="118"/>
      <c r="AV32" s="122"/>
      <c r="AW32" s="118" t="s">
        <v>295</v>
      </c>
      <c r="AX32" s="118"/>
      <c r="AY32" s="122" t="s">
        <v>295</v>
      </c>
      <c r="AZ32" s="118" t="s">
        <v>295</v>
      </c>
      <c r="BA32" s="118"/>
      <c r="BB32" s="269"/>
    </row>
    <row r="33" spans="1:54" ht="57" customHeight="1" x14ac:dyDescent="0.3">
      <c r="A33" s="272"/>
      <c r="B33" s="275"/>
      <c r="C33" s="275"/>
      <c r="D33" s="126" t="s">
        <v>2</v>
      </c>
      <c r="E33" s="120">
        <f t="shared" si="26"/>
        <v>96.7</v>
      </c>
      <c r="F33" s="120">
        <f t="shared" si="27"/>
        <v>0</v>
      </c>
      <c r="G33" s="122"/>
      <c r="H33" s="118" t="s">
        <v>295</v>
      </c>
      <c r="I33" s="118" t="s">
        <v>295</v>
      </c>
      <c r="J33" s="122"/>
      <c r="K33" s="118" t="s">
        <v>295</v>
      </c>
      <c r="L33" s="118" t="s">
        <v>295</v>
      </c>
      <c r="M33" s="122"/>
      <c r="N33" s="118" t="s">
        <v>295</v>
      </c>
      <c r="O33" s="118" t="s">
        <v>295</v>
      </c>
      <c r="P33" s="122"/>
      <c r="Q33" s="118" t="s">
        <v>295</v>
      </c>
      <c r="R33" s="118" t="s">
        <v>295</v>
      </c>
      <c r="S33" s="122"/>
      <c r="T33" s="118">
        <f>T35</f>
        <v>96.7</v>
      </c>
      <c r="U33" s="118" t="s">
        <v>295</v>
      </c>
      <c r="V33" s="122"/>
      <c r="W33" s="118" t="s">
        <v>295</v>
      </c>
      <c r="X33" s="118" t="s">
        <v>295</v>
      </c>
      <c r="Y33" s="122"/>
      <c r="Z33" s="118" t="s">
        <v>295</v>
      </c>
      <c r="AA33" s="118" t="s">
        <v>295</v>
      </c>
      <c r="AB33" s="122" t="s">
        <v>295</v>
      </c>
      <c r="AC33" s="118" t="s">
        <v>295</v>
      </c>
      <c r="AD33" s="118"/>
      <c r="AE33" s="122" t="s">
        <v>295</v>
      </c>
      <c r="AF33" s="118"/>
      <c r="AG33" s="122"/>
      <c r="AH33" s="118" t="s">
        <v>295</v>
      </c>
      <c r="AI33" s="118"/>
      <c r="AJ33" s="122" t="s">
        <v>295</v>
      </c>
      <c r="AK33" s="118" t="s">
        <v>295</v>
      </c>
      <c r="AL33" s="118" t="s">
        <v>295</v>
      </c>
      <c r="AM33" s="122" t="s">
        <v>295</v>
      </c>
      <c r="AN33" s="122"/>
      <c r="AO33" s="118" t="s">
        <v>295</v>
      </c>
      <c r="AP33" s="118"/>
      <c r="AQ33" s="122"/>
      <c r="AR33" s="122" t="s">
        <v>295</v>
      </c>
      <c r="AS33" s="118"/>
      <c r="AT33" s="122" t="s">
        <v>295</v>
      </c>
      <c r="AU33" s="118"/>
      <c r="AV33" s="122"/>
      <c r="AW33" s="118" t="s">
        <v>295</v>
      </c>
      <c r="AX33" s="118"/>
      <c r="AY33" s="122" t="s">
        <v>295</v>
      </c>
      <c r="AZ33" s="118" t="s">
        <v>295</v>
      </c>
      <c r="BA33" s="118"/>
      <c r="BB33" s="269"/>
    </row>
    <row r="34" spans="1:54" s="125" customFormat="1" ht="22.2" customHeight="1" x14ac:dyDescent="0.3">
      <c r="A34" s="272" t="s">
        <v>270</v>
      </c>
      <c r="B34" s="275" t="s">
        <v>291</v>
      </c>
      <c r="C34" s="275" t="s">
        <v>292</v>
      </c>
      <c r="D34" s="123" t="s">
        <v>41</v>
      </c>
      <c r="E34" s="120">
        <f t="shared" si="26"/>
        <v>96.7</v>
      </c>
      <c r="F34" s="120">
        <f t="shared" si="27"/>
        <v>0</v>
      </c>
      <c r="G34" s="121"/>
      <c r="H34" s="118" t="s">
        <v>295</v>
      </c>
      <c r="I34" s="118" t="s">
        <v>295</v>
      </c>
      <c r="J34" s="122"/>
      <c r="K34" s="118" t="s">
        <v>295</v>
      </c>
      <c r="L34" s="118" t="s">
        <v>295</v>
      </c>
      <c r="M34" s="122"/>
      <c r="N34" s="118" t="s">
        <v>295</v>
      </c>
      <c r="O34" s="118" t="s">
        <v>295</v>
      </c>
      <c r="P34" s="122"/>
      <c r="Q34" s="118" t="s">
        <v>295</v>
      </c>
      <c r="R34" s="118" t="s">
        <v>295</v>
      </c>
      <c r="S34" s="122"/>
      <c r="T34" s="118">
        <v>96.7</v>
      </c>
      <c r="U34" s="118" t="s">
        <v>295</v>
      </c>
      <c r="V34" s="122"/>
      <c r="W34" s="118" t="s">
        <v>295</v>
      </c>
      <c r="X34" s="118" t="s">
        <v>295</v>
      </c>
      <c r="Y34" s="122"/>
      <c r="Z34" s="118" t="s">
        <v>295</v>
      </c>
      <c r="AA34" s="118" t="s">
        <v>295</v>
      </c>
      <c r="AB34" s="122" t="s">
        <v>295</v>
      </c>
      <c r="AC34" s="118" t="s">
        <v>295</v>
      </c>
      <c r="AD34" s="118"/>
      <c r="AE34" s="122" t="s">
        <v>295</v>
      </c>
      <c r="AF34" s="118"/>
      <c r="AG34" s="122"/>
      <c r="AH34" s="118" t="s">
        <v>295</v>
      </c>
      <c r="AI34" s="118"/>
      <c r="AJ34" s="122" t="s">
        <v>295</v>
      </c>
      <c r="AK34" s="118" t="s">
        <v>295</v>
      </c>
      <c r="AL34" s="118" t="s">
        <v>295</v>
      </c>
      <c r="AM34" s="122" t="s">
        <v>295</v>
      </c>
      <c r="AN34" s="122"/>
      <c r="AO34" s="118" t="s">
        <v>295</v>
      </c>
      <c r="AP34" s="118"/>
      <c r="AQ34" s="122"/>
      <c r="AR34" s="122" t="s">
        <v>295</v>
      </c>
      <c r="AS34" s="118"/>
      <c r="AT34" s="122" t="s">
        <v>295</v>
      </c>
      <c r="AU34" s="118"/>
      <c r="AV34" s="122"/>
      <c r="AW34" s="118" t="s">
        <v>295</v>
      </c>
      <c r="AX34" s="118"/>
      <c r="AY34" s="122" t="s">
        <v>295</v>
      </c>
      <c r="AZ34" s="118" t="s">
        <v>295</v>
      </c>
      <c r="BA34" s="118"/>
      <c r="BB34" s="269"/>
    </row>
    <row r="35" spans="1:54" ht="75.75" customHeight="1" x14ac:dyDescent="0.3">
      <c r="A35" s="272"/>
      <c r="B35" s="275"/>
      <c r="C35" s="275"/>
      <c r="D35" s="126" t="s">
        <v>2</v>
      </c>
      <c r="E35" s="120">
        <f>SUM(H35,K35,N35,Q35,T35,W35,Z35,AE35,AJ35,AO35,AT35,AY35)</f>
        <v>96.7</v>
      </c>
      <c r="F35" s="120">
        <f>SUM(I35,L35,O35,R35,U35,X35,AA35,AF35,AK35,AP35,AU35,AZ35)</f>
        <v>0</v>
      </c>
      <c r="G35" s="122"/>
      <c r="H35" s="118" t="s">
        <v>295</v>
      </c>
      <c r="I35" s="118" t="s">
        <v>295</v>
      </c>
      <c r="J35" s="122"/>
      <c r="K35" s="118" t="s">
        <v>295</v>
      </c>
      <c r="L35" s="118" t="s">
        <v>295</v>
      </c>
      <c r="M35" s="122"/>
      <c r="N35" s="118" t="s">
        <v>295</v>
      </c>
      <c r="O35" s="118" t="s">
        <v>295</v>
      </c>
      <c r="P35" s="122"/>
      <c r="Q35" s="118" t="s">
        <v>295</v>
      </c>
      <c r="R35" s="118" t="s">
        <v>295</v>
      </c>
      <c r="S35" s="122"/>
      <c r="T35" s="118">
        <v>96.7</v>
      </c>
      <c r="U35" s="118" t="s">
        <v>295</v>
      </c>
      <c r="V35" s="122"/>
      <c r="W35" s="118" t="s">
        <v>295</v>
      </c>
      <c r="X35" s="118" t="s">
        <v>295</v>
      </c>
      <c r="Y35" s="122"/>
      <c r="Z35" s="118" t="s">
        <v>295</v>
      </c>
      <c r="AA35" s="118" t="s">
        <v>295</v>
      </c>
      <c r="AB35" s="122" t="s">
        <v>295</v>
      </c>
      <c r="AC35" s="118" t="s">
        <v>295</v>
      </c>
      <c r="AD35" s="118"/>
      <c r="AE35" s="122" t="s">
        <v>295</v>
      </c>
      <c r="AF35" s="118"/>
      <c r="AG35" s="122"/>
      <c r="AH35" s="118" t="s">
        <v>295</v>
      </c>
      <c r="AI35" s="118"/>
      <c r="AJ35" s="122" t="s">
        <v>295</v>
      </c>
      <c r="AK35" s="118" t="s">
        <v>295</v>
      </c>
      <c r="AL35" s="118" t="s">
        <v>295</v>
      </c>
      <c r="AM35" s="122" t="s">
        <v>295</v>
      </c>
      <c r="AN35" s="122"/>
      <c r="AO35" s="118" t="s">
        <v>295</v>
      </c>
      <c r="AP35" s="118"/>
      <c r="AQ35" s="122"/>
      <c r="AR35" s="122" t="s">
        <v>295</v>
      </c>
      <c r="AS35" s="118"/>
      <c r="AT35" s="122" t="s">
        <v>295</v>
      </c>
      <c r="AU35" s="118"/>
      <c r="AV35" s="122"/>
      <c r="AW35" s="118" t="s">
        <v>295</v>
      </c>
      <c r="AX35" s="118"/>
      <c r="AY35" s="122" t="s">
        <v>295</v>
      </c>
      <c r="AZ35" s="118" t="s">
        <v>295</v>
      </c>
      <c r="BA35" s="118"/>
      <c r="BB35" s="269"/>
    </row>
    <row r="36" spans="1:54" ht="27.75" customHeight="1" x14ac:dyDescent="0.3">
      <c r="A36" s="272" t="s">
        <v>4</v>
      </c>
      <c r="B36" s="270" t="s">
        <v>296</v>
      </c>
      <c r="C36" s="270" t="s">
        <v>292</v>
      </c>
      <c r="D36" s="123" t="s">
        <v>41</v>
      </c>
      <c r="E36" s="120">
        <f t="shared" ref="E36:E37" si="28">SUM(H36,K36,N36,Q36,T36,W36,Z36,AE36,AJ36,AO36,AT36,AY36)</f>
        <v>0</v>
      </c>
      <c r="F36" s="120">
        <f t="shared" ref="F36:F37" si="29">SUM(I36,L36,O36,R36,U36,X36,AA36,AF36,AK36,AP36,AU36,AZ36)</f>
        <v>0</v>
      </c>
      <c r="G36" s="122"/>
      <c r="H36" s="118" t="s">
        <v>295</v>
      </c>
      <c r="I36" s="118" t="s">
        <v>295</v>
      </c>
      <c r="J36" s="122"/>
      <c r="K36" s="118" t="s">
        <v>295</v>
      </c>
      <c r="L36" s="118" t="s">
        <v>295</v>
      </c>
      <c r="M36" s="122"/>
      <c r="N36" s="118" t="s">
        <v>295</v>
      </c>
      <c r="O36" s="118" t="s">
        <v>295</v>
      </c>
      <c r="P36" s="122"/>
      <c r="Q36" s="118" t="s">
        <v>295</v>
      </c>
      <c r="R36" s="118" t="s">
        <v>295</v>
      </c>
      <c r="S36" s="122"/>
      <c r="T36" s="118" t="s">
        <v>295</v>
      </c>
      <c r="U36" s="118" t="s">
        <v>295</v>
      </c>
      <c r="V36" s="122"/>
      <c r="W36" s="118" t="s">
        <v>295</v>
      </c>
      <c r="X36" s="118" t="s">
        <v>295</v>
      </c>
      <c r="Y36" s="122"/>
      <c r="Z36" s="118" t="s">
        <v>295</v>
      </c>
      <c r="AA36" s="118" t="s">
        <v>295</v>
      </c>
      <c r="AB36" s="122" t="s">
        <v>295</v>
      </c>
      <c r="AC36" s="118" t="s">
        <v>295</v>
      </c>
      <c r="AD36" s="118"/>
      <c r="AE36" s="122" t="s">
        <v>295</v>
      </c>
      <c r="AF36" s="118"/>
      <c r="AG36" s="122"/>
      <c r="AH36" s="118" t="s">
        <v>295</v>
      </c>
      <c r="AI36" s="118"/>
      <c r="AJ36" s="122" t="s">
        <v>295</v>
      </c>
      <c r="AK36" s="118" t="s">
        <v>295</v>
      </c>
      <c r="AL36" s="118" t="s">
        <v>295</v>
      </c>
      <c r="AM36" s="122" t="s">
        <v>295</v>
      </c>
      <c r="AN36" s="122"/>
      <c r="AO36" s="118" t="s">
        <v>295</v>
      </c>
      <c r="AP36" s="118"/>
      <c r="AQ36" s="122"/>
      <c r="AR36" s="122" t="s">
        <v>295</v>
      </c>
      <c r="AS36" s="118"/>
      <c r="AT36" s="122" t="s">
        <v>295</v>
      </c>
      <c r="AU36" s="118"/>
      <c r="AV36" s="122"/>
      <c r="AW36" s="118" t="s">
        <v>295</v>
      </c>
      <c r="AX36" s="118"/>
      <c r="AY36" s="122" t="s">
        <v>295</v>
      </c>
      <c r="AZ36" s="118" t="s">
        <v>295</v>
      </c>
      <c r="BA36" s="118"/>
      <c r="BB36" s="132"/>
    </row>
    <row r="37" spans="1:54" ht="77.25" customHeight="1" x14ac:dyDescent="0.3">
      <c r="A37" s="272"/>
      <c r="B37" s="270"/>
      <c r="C37" s="270"/>
      <c r="D37" s="126" t="s">
        <v>2</v>
      </c>
      <c r="E37" s="120">
        <f t="shared" si="28"/>
        <v>0</v>
      </c>
      <c r="F37" s="120">
        <f t="shared" si="29"/>
        <v>0</v>
      </c>
      <c r="G37" s="122"/>
      <c r="H37" s="118" t="s">
        <v>295</v>
      </c>
      <c r="I37" s="118" t="s">
        <v>295</v>
      </c>
      <c r="J37" s="122"/>
      <c r="K37" s="118" t="s">
        <v>295</v>
      </c>
      <c r="L37" s="118" t="s">
        <v>295</v>
      </c>
      <c r="M37" s="122"/>
      <c r="N37" s="118" t="s">
        <v>295</v>
      </c>
      <c r="O37" s="118" t="s">
        <v>295</v>
      </c>
      <c r="P37" s="122"/>
      <c r="Q37" s="118" t="s">
        <v>295</v>
      </c>
      <c r="R37" s="118" t="s">
        <v>295</v>
      </c>
      <c r="S37" s="122"/>
      <c r="T37" s="118" t="s">
        <v>295</v>
      </c>
      <c r="U37" s="118" t="s">
        <v>295</v>
      </c>
      <c r="V37" s="122"/>
      <c r="W37" s="118" t="s">
        <v>295</v>
      </c>
      <c r="X37" s="118" t="s">
        <v>295</v>
      </c>
      <c r="Y37" s="122"/>
      <c r="Z37" s="118" t="s">
        <v>295</v>
      </c>
      <c r="AA37" s="118" t="s">
        <v>295</v>
      </c>
      <c r="AB37" s="122" t="s">
        <v>295</v>
      </c>
      <c r="AC37" s="118" t="s">
        <v>295</v>
      </c>
      <c r="AD37" s="118"/>
      <c r="AE37" s="122" t="s">
        <v>295</v>
      </c>
      <c r="AF37" s="118"/>
      <c r="AG37" s="122"/>
      <c r="AH37" s="118" t="s">
        <v>295</v>
      </c>
      <c r="AI37" s="118"/>
      <c r="AJ37" s="122" t="s">
        <v>295</v>
      </c>
      <c r="AK37" s="118" t="s">
        <v>295</v>
      </c>
      <c r="AL37" s="118" t="s">
        <v>295</v>
      </c>
      <c r="AM37" s="122" t="s">
        <v>295</v>
      </c>
      <c r="AN37" s="122"/>
      <c r="AO37" s="118" t="s">
        <v>295</v>
      </c>
      <c r="AP37" s="118"/>
      <c r="AQ37" s="122"/>
      <c r="AR37" s="122" t="s">
        <v>295</v>
      </c>
      <c r="AS37" s="118"/>
      <c r="AT37" s="122" t="s">
        <v>295</v>
      </c>
      <c r="AU37" s="118"/>
      <c r="AV37" s="122"/>
      <c r="AW37" s="118" t="s">
        <v>295</v>
      </c>
      <c r="AX37" s="118"/>
      <c r="AY37" s="122" t="s">
        <v>295</v>
      </c>
      <c r="AZ37" s="118" t="s">
        <v>295</v>
      </c>
      <c r="BA37" s="118"/>
      <c r="BB37" s="132"/>
    </row>
    <row r="38" spans="1:54" ht="54.75" customHeight="1" x14ac:dyDescent="0.3">
      <c r="A38" s="272" t="s">
        <v>5</v>
      </c>
      <c r="B38" s="270" t="s">
        <v>293</v>
      </c>
      <c r="C38" s="270" t="s">
        <v>345</v>
      </c>
      <c r="D38" s="123" t="s">
        <v>41</v>
      </c>
      <c r="E38" s="120">
        <f t="shared" ref="E38:E39" si="30">SUM(H38,K38,N38,Q38,T38,W38,Z38,AE38,AJ38,AO38,AT38,AY38)</f>
        <v>0</v>
      </c>
      <c r="F38" s="120">
        <f t="shared" ref="F38:F39" si="31">SUM(I38,L38,O38,R38,U38,X38,AA38,AF38,AK38,AP38,AU38,AZ38)</f>
        <v>0</v>
      </c>
      <c r="G38" s="122"/>
      <c r="H38" s="118" t="s">
        <v>295</v>
      </c>
      <c r="I38" s="118" t="s">
        <v>295</v>
      </c>
      <c r="J38" s="122"/>
      <c r="K38" s="118" t="s">
        <v>295</v>
      </c>
      <c r="L38" s="118" t="s">
        <v>295</v>
      </c>
      <c r="M38" s="122"/>
      <c r="N38" s="118" t="s">
        <v>295</v>
      </c>
      <c r="O38" s="118" t="s">
        <v>295</v>
      </c>
      <c r="P38" s="122"/>
      <c r="Q38" s="118" t="s">
        <v>295</v>
      </c>
      <c r="R38" s="118" t="s">
        <v>295</v>
      </c>
      <c r="S38" s="122"/>
      <c r="T38" s="118" t="s">
        <v>295</v>
      </c>
      <c r="U38" s="118" t="s">
        <v>295</v>
      </c>
      <c r="V38" s="122"/>
      <c r="W38" s="118" t="s">
        <v>295</v>
      </c>
      <c r="X38" s="118" t="s">
        <v>295</v>
      </c>
      <c r="Y38" s="122"/>
      <c r="Z38" s="118" t="s">
        <v>295</v>
      </c>
      <c r="AA38" s="118" t="s">
        <v>295</v>
      </c>
      <c r="AB38" s="122" t="s">
        <v>295</v>
      </c>
      <c r="AC38" s="118" t="s">
        <v>295</v>
      </c>
      <c r="AD38" s="118"/>
      <c r="AE38" s="122" t="s">
        <v>295</v>
      </c>
      <c r="AF38" s="118"/>
      <c r="AG38" s="122"/>
      <c r="AH38" s="118" t="s">
        <v>295</v>
      </c>
      <c r="AI38" s="118"/>
      <c r="AJ38" s="122" t="s">
        <v>295</v>
      </c>
      <c r="AK38" s="118" t="s">
        <v>295</v>
      </c>
      <c r="AL38" s="118" t="s">
        <v>295</v>
      </c>
      <c r="AM38" s="122" t="s">
        <v>295</v>
      </c>
      <c r="AN38" s="122"/>
      <c r="AO38" s="118" t="s">
        <v>295</v>
      </c>
      <c r="AP38" s="118"/>
      <c r="AQ38" s="122"/>
      <c r="AR38" s="122" t="s">
        <v>295</v>
      </c>
      <c r="AS38" s="118"/>
      <c r="AT38" s="122" t="s">
        <v>295</v>
      </c>
      <c r="AU38" s="118"/>
      <c r="AV38" s="122"/>
      <c r="AW38" s="118" t="s">
        <v>295</v>
      </c>
      <c r="AX38" s="118"/>
      <c r="AY38" s="122" t="s">
        <v>295</v>
      </c>
      <c r="AZ38" s="118" t="s">
        <v>295</v>
      </c>
      <c r="BA38" s="118"/>
      <c r="BB38" s="132"/>
    </row>
    <row r="39" spans="1:54" ht="72.75" customHeight="1" x14ac:dyDescent="0.3">
      <c r="A39" s="272"/>
      <c r="B39" s="270"/>
      <c r="C39" s="270"/>
      <c r="D39" s="129" t="s">
        <v>43</v>
      </c>
      <c r="E39" s="120">
        <f t="shared" si="30"/>
        <v>0</v>
      </c>
      <c r="F39" s="120">
        <f t="shared" si="31"/>
        <v>0</v>
      </c>
      <c r="G39" s="122"/>
      <c r="H39" s="118" t="s">
        <v>295</v>
      </c>
      <c r="I39" s="118" t="s">
        <v>295</v>
      </c>
      <c r="J39" s="122"/>
      <c r="K39" s="118" t="s">
        <v>295</v>
      </c>
      <c r="L39" s="118" t="s">
        <v>295</v>
      </c>
      <c r="M39" s="122"/>
      <c r="N39" s="118" t="s">
        <v>295</v>
      </c>
      <c r="O39" s="118" t="s">
        <v>295</v>
      </c>
      <c r="P39" s="122"/>
      <c r="Q39" s="118" t="s">
        <v>295</v>
      </c>
      <c r="R39" s="118" t="s">
        <v>295</v>
      </c>
      <c r="S39" s="122"/>
      <c r="T39" s="118" t="s">
        <v>295</v>
      </c>
      <c r="U39" s="118" t="s">
        <v>295</v>
      </c>
      <c r="V39" s="122"/>
      <c r="W39" s="118" t="s">
        <v>295</v>
      </c>
      <c r="X39" s="118" t="s">
        <v>295</v>
      </c>
      <c r="Y39" s="122"/>
      <c r="Z39" s="118" t="s">
        <v>295</v>
      </c>
      <c r="AA39" s="118" t="s">
        <v>295</v>
      </c>
      <c r="AB39" s="122" t="s">
        <v>295</v>
      </c>
      <c r="AC39" s="118" t="s">
        <v>295</v>
      </c>
      <c r="AD39" s="118"/>
      <c r="AE39" s="122" t="s">
        <v>295</v>
      </c>
      <c r="AF39" s="118"/>
      <c r="AG39" s="122"/>
      <c r="AH39" s="118" t="s">
        <v>295</v>
      </c>
      <c r="AI39" s="118"/>
      <c r="AJ39" s="122" t="s">
        <v>295</v>
      </c>
      <c r="AK39" s="118" t="s">
        <v>295</v>
      </c>
      <c r="AL39" s="118" t="s">
        <v>295</v>
      </c>
      <c r="AM39" s="122" t="s">
        <v>295</v>
      </c>
      <c r="AN39" s="122"/>
      <c r="AO39" s="118" t="s">
        <v>295</v>
      </c>
      <c r="AP39" s="118"/>
      <c r="AQ39" s="122"/>
      <c r="AR39" s="122" t="s">
        <v>295</v>
      </c>
      <c r="AS39" s="118"/>
      <c r="AT39" s="122" t="s">
        <v>295</v>
      </c>
      <c r="AU39" s="118"/>
      <c r="AV39" s="122"/>
      <c r="AW39" s="118" t="s">
        <v>295</v>
      </c>
      <c r="AX39" s="118"/>
      <c r="AY39" s="122" t="s">
        <v>295</v>
      </c>
      <c r="AZ39" s="118" t="s">
        <v>295</v>
      </c>
      <c r="BA39" s="118"/>
      <c r="BB39" s="132"/>
    </row>
    <row r="40" spans="1:54" ht="15" customHeight="1" x14ac:dyDescent="0.3">
      <c r="A40" s="286" t="s">
        <v>260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6"/>
    </row>
    <row r="41" spans="1:54" ht="18.75" customHeight="1" x14ac:dyDescent="0.3">
      <c r="A41" s="275" t="s">
        <v>341</v>
      </c>
      <c r="B41" s="275"/>
      <c r="C41" s="275"/>
      <c r="D41" s="123" t="s">
        <v>41</v>
      </c>
      <c r="E41" s="120">
        <f>SUM(H41,K41,N41,Q41,T41,W41,Z41,AE41,AJ41,AO41,AT41,AY41)</f>
        <v>96.7</v>
      </c>
      <c r="F41" s="120">
        <f>SUM(I41,L41,O41,R41,U41,X41,AA41,AF41,AK41,AP41,AU41,AZ41)</f>
        <v>0</v>
      </c>
      <c r="G41" s="121"/>
      <c r="H41" s="120">
        <f>H42</f>
        <v>0</v>
      </c>
      <c r="I41" s="120">
        <f t="shared" ref="I41:AZ41" si="32">I42</f>
        <v>0</v>
      </c>
      <c r="J41" s="120"/>
      <c r="K41" s="120">
        <f t="shared" si="32"/>
        <v>0</v>
      </c>
      <c r="L41" s="120">
        <f t="shared" si="32"/>
        <v>0</v>
      </c>
      <c r="M41" s="120"/>
      <c r="N41" s="120">
        <f t="shared" si="32"/>
        <v>0</v>
      </c>
      <c r="O41" s="120">
        <f t="shared" si="32"/>
        <v>0</v>
      </c>
      <c r="P41" s="120"/>
      <c r="Q41" s="120">
        <f t="shared" si="32"/>
        <v>0</v>
      </c>
      <c r="R41" s="120">
        <f t="shared" si="32"/>
        <v>0</v>
      </c>
      <c r="S41" s="120"/>
      <c r="T41" s="120">
        <f t="shared" si="32"/>
        <v>96.7</v>
      </c>
      <c r="U41" s="120">
        <f t="shared" si="32"/>
        <v>0</v>
      </c>
      <c r="V41" s="120"/>
      <c r="W41" s="120">
        <f t="shared" si="32"/>
        <v>0</v>
      </c>
      <c r="X41" s="120">
        <f t="shared" si="32"/>
        <v>0</v>
      </c>
      <c r="Y41" s="120"/>
      <c r="Z41" s="120">
        <f t="shared" si="32"/>
        <v>0</v>
      </c>
      <c r="AA41" s="120">
        <f t="shared" si="32"/>
        <v>0</v>
      </c>
      <c r="AB41" s="120">
        <f t="shared" si="32"/>
        <v>0</v>
      </c>
      <c r="AC41" s="120">
        <f t="shared" si="32"/>
        <v>0</v>
      </c>
      <c r="AD41" s="120"/>
      <c r="AE41" s="120">
        <f t="shared" si="32"/>
        <v>0</v>
      </c>
      <c r="AF41" s="120">
        <f t="shared" si="32"/>
        <v>0</v>
      </c>
      <c r="AG41" s="120">
        <f t="shared" si="32"/>
        <v>0</v>
      </c>
      <c r="AH41" s="120">
        <f t="shared" si="32"/>
        <v>0</v>
      </c>
      <c r="AI41" s="120"/>
      <c r="AJ41" s="120">
        <f t="shared" si="32"/>
        <v>0</v>
      </c>
      <c r="AK41" s="120">
        <f t="shared" si="32"/>
        <v>0</v>
      </c>
      <c r="AL41" s="120">
        <f t="shared" si="32"/>
        <v>0</v>
      </c>
      <c r="AM41" s="120">
        <f t="shared" si="32"/>
        <v>0</v>
      </c>
      <c r="AN41" s="120"/>
      <c r="AO41" s="120">
        <f t="shared" si="32"/>
        <v>0</v>
      </c>
      <c r="AP41" s="120">
        <f t="shared" si="32"/>
        <v>0</v>
      </c>
      <c r="AQ41" s="120">
        <f t="shared" si="32"/>
        <v>0</v>
      </c>
      <c r="AR41" s="120">
        <f t="shared" si="32"/>
        <v>0</v>
      </c>
      <c r="AS41" s="120"/>
      <c r="AT41" s="120">
        <f t="shared" si="32"/>
        <v>0</v>
      </c>
      <c r="AU41" s="120">
        <f t="shared" si="32"/>
        <v>0</v>
      </c>
      <c r="AV41" s="120">
        <f t="shared" si="32"/>
        <v>0</v>
      </c>
      <c r="AW41" s="120">
        <f t="shared" si="32"/>
        <v>0</v>
      </c>
      <c r="AX41" s="120"/>
      <c r="AY41" s="120">
        <f t="shared" si="32"/>
        <v>0</v>
      </c>
      <c r="AZ41" s="120">
        <f t="shared" si="32"/>
        <v>0</v>
      </c>
      <c r="BA41" s="120"/>
      <c r="BB41" s="280"/>
    </row>
    <row r="42" spans="1:54" ht="32.25" customHeight="1" x14ac:dyDescent="0.3">
      <c r="A42" s="275"/>
      <c r="B42" s="275"/>
      <c r="C42" s="275"/>
      <c r="D42" s="126" t="s">
        <v>2</v>
      </c>
      <c r="E42" s="120">
        <f>SUM(H42,K42,N42,Q42,T42,W42,Z42,AE42,AJ42,AO42,AT42,AY42)</f>
        <v>96.7</v>
      </c>
      <c r="F42" s="120">
        <f>SUM(I42,L42,O42,R42,U42,X42,AA42,AF42,AK42,AP42,AU42,AZ42)</f>
        <v>0</v>
      </c>
      <c r="G42" s="121"/>
      <c r="H42" s="120">
        <f>SUM(H35)</f>
        <v>0</v>
      </c>
      <c r="I42" s="120">
        <f>SUM(I35)</f>
        <v>0</v>
      </c>
      <c r="J42" s="120"/>
      <c r="K42" s="120">
        <f>SUM(K35)</f>
        <v>0</v>
      </c>
      <c r="L42" s="120">
        <f>SUM(L35)</f>
        <v>0</v>
      </c>
      <c r="M42" s="120"/>
      <c r="N42" s="120">
        <f>SUM(N35)</f>
        <v>0</v>
      </c>
      <c r="O42" s="120">
        <f>SUM(O35)</f>
        <v>0</v>
      </c>
      <c r="P42" s="120"/>
      <c r="Q42" s="120">
        <f>SUM(Q35)</f>
        <v>0</v>
      </c>
      <c r="R42" s="120">
        <f>SUM(R35)</f>
        <v>0</v>
      </c>
      <c r="S42" s="120"/>
      <c r="T42" s="120">
        <f>SUM(T35)</f>
        <v>96.7</v>
      </c>
      <c r="U42" s="120">
        <f>SUM(U35)</f>
        <v>0</v>
      </c>
      <c r="V42" s="120"/>
      <c r="W42" s="120">
        <f>SUM(W35)</f>
        <v>0</v>
      </c>
      <c r="X42" s="120">
        <f>SUM(X35)</f>
        <v>0</v>
      </c>
      <c r="Y42" s="120"/>
      <c r="Z42" s="120">
        <f>SUM(Z35)</f>
        <v>0</v>
      </c>
      <c r="AA42" s="120">
        <f>SUM(AA35)</f>
        <v>0</v>
      </c>
      <c r="AB42" s="120">
        <f>SUM(AB35)</f>
        <v>0</v>
      </c>
      <c r="AC42" s="120">
        <f>SUM(AC35)</f>
        <v>0</v>
      </c>
      <c r="AD42" s="120"/>
      <c r="AE42" s="120">
        <f>SUM(AE35)</f>
        <v>0</v>
      </c>
      <c r="AF42" s="120">
        <f>SUM(AF35)</f>
        <v>0</v>
      </c>
      <c r="AG42" s="120">
        <f>SUM(AG35)</f>
        <v>0</v>
      </c>
      <c r="AH42" s="120">
        <f>SUM(AH35)</f>
        <v>0</v>
      </c>
      <c r="AI42" s="120"/>
      <c r="AJ42" s="120">
        <f>SUM(AJ35)</f>
        <v>0</v>
      </c>
      <c r="AK42" s="120">
        <f>SUM(AK35)</f>
        <v>0</v>
      </c>
      <c r="AL42" s="120">
        <f>SUM(AL35)</f>
        <v>0</v>
      </c>
      <c r="AM42" s="120">
        <f>SUM(AM35)</f>
        <v>0</v>
      </c>
      <c r="AN42" s="120"/>
      <c r="AO42" s="120">
        <f>SUM(AO35)</f>
        <v>0</v>
      </c>
      <c r="AP42" s="120">
        <f>SUM(AP35)</f>
        <v>0</v>
      </c>
      <c r="AQ42" s="120">
        <f>SUM(AQ35)</f>
        <v>0</v>
      </c>
      <c r="AR42" s="120">
        <f>SUM(AR35)</f>
        <v>0</v>
      </c>
      <c r="AS42" s="120"/>
      <c r="AT42" s="120">
        <f>SUM(AT35)</f>
        <v>0</v>
      </c>
      <c r="AU42" s="120">
        <f>SUM(AU35)</f>
        <v>0</v>
      </c>
      <c r="AV42" s="120">
        <f>SUM(AV35)</f>
        <v>0</v>
      </c>
      <c r="AW42" s="120">
        <f>SUM(AW35)</f>
        <v>0</v>
      </c>
      <c r="AX42" s="120"/>
      <c r="AY42" s="120">
        <f>SUM(AY35)</f>
        <v>0</v>
      </c>
      <c r="AZ42" s="120">
        <f>SUM(AZ35)</f>
        <v>0</v>
      </c>
      <c r="BA42" s="120"/>
      <c r="BB42" s="280"/>
    </row>
    <row r="43" spans="1:54" ht="16.5" customHeight="1" x14ac:dyDescent="0.3">
      <c r="A43" s="275"/>
      <c r="B43" s="275"/>
      <c r="C43" s="275"/>
      <c r="D43" s="129" t="s">
        <v>43</v>
      </c>
      <c r="E43" s="120">
        <f t="shared" ref="E43:E45" si="33">SUM(H43,K43,N43,Q43,T43,W43,Z43,AE43,AJ43,AO43,AT43,AY43)</f>
        <v>0</v>
      </c>
      <c r="F43" s="120">
        <f t="shared" ref="F43:F45" si="34">SUM(I43,L43,O43,R43,U43,X43,AA43,AF43,AK43,AP43,AU43,AZ43)</f>
        <v>0</v>
      </c>
      <c r="G43" s="122"/>
      <c r="H43" s="118"/>
      <c r="I43" s="118"/>
      <c r="J43" s="122"/>
      <c r="K43" s="118"/>
      <c r="L43" s="118"/>
      <c r="M43" s="122"/>
      <c r="N43" s="118"/>
      <c r="O43" s="118"/>
      <c r="P43" s="122"/>
      <c r="Q43" s="118"/>
      <c r="R43" s="118"/>
      <c r="S43" s="122"/>
      <c r="T43" s="118"/>
      <c r="U43" s="118"/>
      <c r="V43" s="122"/>
      <c r="W43" s="118"/>
      <c r="X43" s="118"/>
      <c r="Y43" s="122"/>
      <c r="Z43" s="118"/>
      <c r="AA43" s="118"/>
      <c r="AB43" s="122"/>
      <c r="AC43" s="122"/>
      <c r="AD43" s="122"/>
      <c r="AE43" s="118"/>
      <c r="AF43" s="118"/>
      <c r="AG43" s="122"/>
      <c r="AH43" s="122"/>
      <c r="AI43" s="122"/>
      <c r="AJ43" s="118"/>
      <c r="AK43" s="118"/>
      <c r="AL43" s="122"/>
      <c r="AM43" s="122"/>
      <c r="AN43" s="122"/>
      <c r="AO43" s="118"/>
      <c r="AP43" s="118"/>
      <c r="AQ43" s="122"/>
      <c r="AR43" s="122"/>
      <c r="AS43" s="122"/>
      <c r="AT43" s="118"/>
      <c r="AU43" s="118"/>
      <c r="AV43" s="122"/>
      <c r="AW43" s="122"/>
      <c r="AX43" s="122"/>
      <c r="AY43" s="122"/>
      <c r="AZ43" s="122"/>
      <c r="BA43" s="122"/>
      <c r="BB43" s="280"/>
    </row>
    <row r="44" spans="1:54" ht="18.75" customHeight="1" x14ac:dyDescent="0.3">
      <c r="A44" s="275" t="s">
        <v>342</v>
      </c>
      <c r="B44" s="275"/>
      <c r="C44" s="275"/>
      <c r="D44" s="119" t="s">
        <v>41</v>
      </c>
      <c r="E44" s="120">
        <f t="shared" si="33"/>
        <v>22.6</v>
      </c>
      <c r="F44" s="120">
        <f t="shared" si="34"/>
        <v>0</v>
      </c>
      <c r="G44" s="121"/>
      <c r="H44" s="120">
        <f>H45</f>
        <v>0</v>
      </c>
      <c r="I44" s="120">
        <f t="shared" ref="I44:AZ44" si="35">I45</f>
        <v>0</v>
      </c>
      <c r="J44" s="120"/>
      <c r="K44" s="120">
        <f t="shared" si="35"/>
        <v>0</v>
      </c>
      <c r="L44" s="120">
        <f t="shared" si="35"/>
        <v>0</v>
      </c>
      <c r="M44" s="120"/>
      <c r="N44" s="120">
        <f t="shared" si="35"/>
        <v>0</v>
      </c>
      <c r="O44" s="120">
        <f t="shared" si="35"/>
        <v>0</v>
      </c>
      <c r="P44" s="120"/>
      <c r="Q44" s="120">
        <f t="shared" si="35"/>
        <v>0</v>
      </c>
      <c r="R44" s="120">
        <f t="shared" si="35"/>
        <v>0</v>
      </c>
      <c r="S44" s="120"/>
      <c r="T44" s="120">
        <f t="shared" si="35"/>
        <v>0</v>
      </c>
      <c r="U44" s="120">
        <f t="shared" si="35"/>
        <v>0</v>
      </c>
      <c r="V44" s="120"/>
      <c r="W44" s="120">
        <f t="shared" si="35"/>
        <v>22.6</v>
      </c>
      <c r="X44" s="120">
        <f t="shared" si="35"/>
        <v>0</v>
      </c>
      <c r="Y44" s="120"/>
      <c r="Z44" s="120">
        <f t="shared" si="35"/>
        <v>0</v>
      </c>
      <c r="AA44" s="120">
        <f t="shared" si="35"/>
        <v>0</v>
      </c>
      <c r="AB44" s="120">
        <f t="shared" si="35"/>
        <v>0</v>
      </c>
      <c r="AC44" s="120">
        <f t="shared" si="35"/>
        <v>0</v>
      </c>
      <c r="AD44" s="120"/>
      <c r="AE44" s="120">
        <f t="shared" si="35"/>
        <v>0</v>
      </c>
      <c r="AF44" s="120">
        <f t="shared" si="35"/>
        <v>0</v>
      </c>
      <c r="AG44" s="120">
        <f t="shared" si="35"/>
        <v>0</v>
      </c>
      <c r="AH44" s="120">
        <f t="shared" si="35"/>
        <v>0</v>
      </c>
      <c r="AI44" s="120"/>
      <c r="AJ44" s="120">
        <f t="shared" si="35"/>
        <v>0</v>
      </c>
      <c r="AK44" s="120">
        <f t="shared" si="35"/>
        <v>0</v>
      </c>
      <c r="AL44" s="120">
        <f t="shared" si="35"/>
        <v>0</v>
      </c>
      <c r="AM44" s="120">
        <f t="shared" si="35"/>
        <v>0</v>
      </c>
      <c r="AN44" s="120"/>
      <c r="AO44" s="120">
        <f t="shared" si="35"/>
        <v>0</v>
      </c>
      <c r="AP44" s="120">
        <f t="shared" si="35"/>
        <v>0</v>
      </c>
      <c r="AQ44" s="120">
        <f t="shared" si="35"/>
        <v>0</v>
      </c>
      <c r="AR44" s="120">
        <f t="shared" si="35"/>
        <v>0</v>
      </c>
      <c r="AS44" s="120"/>
      <c r="AT44" s="120">
        <f t="shared" si="35"/>
        <v>0</v>
      </c>
      <c r="AU44" s="120">
        <f t="shared" si="35"/>
        <v>0</v>
      </c>
      <c r="AV44" s="120">
        <f t="shared" si="35"/>
        <v>0</v>
      </c>
      <c r="AW44" s="120">
        <f t="shared" si="35"/>
        <v>0</v>
      </c>
      <c r="AX44" s="120"/>
      <c r="AY44" s="120">
        <f t="shared" si="35"/>
        <v>0</v>
      </c>
      <c r="AZ44" s="120">
        <f t="shared" si="35"/>
        <v>0</v>
      </c>
      <c r="BA44" s="120"/>
      <c r="BB44" s="280"/>
    </row>
    <row r="45" spans="1:54" ht="15" customHeight="1" x14ac:dyDescent="0.3">
      <c r="A45" s="275"/>
      <c r="B45" s="275"/>
      <c r="C45" s="275"/>
      <c r="D45" s="129" t="s">
        <v>43</v>
      </c>
      <c r="E45" s="120">
        <f t="shared" si="33"/>
        <v>22.6</v>
      </c>
      <c r="F45" s="120">
        <f t="shared" si="34"/>
        <v>0</v>
      </c>
      <c r="G45" s="122"/>
      <c r="H45" s="118">
        <f>SUM(H31)</f>
        <v>0</v>
      </c>
      <c r="I45" s="118">
        <f>SUM(I31)</f>
        <v>0</v>
      </c>
      <c r="J45" s="118"/>
      <c r="K45" s="118">
        <f>SUM(K31)</f>
        <v>0</v>
      </c>
      <c r="L45" s="118">
        <f>SUM(L31)</f>
        <v>0</v>
      </c>
      <c r="M45" s="118"/>
      <c r="N45" s="118">
        <f>SUM(N31)</f>
        <v>0</v>
      </c>
      <c r="O45" s="118">
        <f>SUM(O31)</f>
        <v>0</v>
      </c>
      <c r="P45" s="118"/>
      <c r="Q45" s="118">
        <f>SUM(Q31)</f>
        <v>0</v>
      </c>
      <c r="R45" s="118">
        <f>SUM(R31)</f>
        <v>0</v>
      </c>
      <c r="S45" s="118"/>
      <c r="T45" s="118">
        <f>SUM(T31)</f>
        <v>0</v>
      </c>
      <c r="U45" s="118">
        <f>SUM(U31)</f>
        <v>0</v>
      </c>
      <c r="V45" s="118"/>
      <c r="W45" s="118">
        <f>SUM(W31)</f>
        <v>22.6</v>
      </c>
      <c r="X45" s="118">
        <f>SUM(X31)</f>
        <v>0</v>
      </c>
      <c r="Y45" s="118"/>
      <c r="Z45" s="118">
        <f>SUM(Z31)</f>
        <v>0</v>
      </c>
      <c r="AA45" s="118">
        <f>SUM(AA31)</f>
        <v>0</v>
      </c>
      <c r="AB45" s="118">
        <f>SUM(AB31)</f>
        <v>0</v>
      </c>
      <c r="AC45" s="118">
        <f>SUM(AC31)</f>
        <v>0</v>
      </c>
      <c r="AD45" s="118"/>
      <c r="AE45" s="118">
        <f>SUM(AE31)</f>
        <v>0</v>
      </c>
      <c r="AF45" s="118">
        <f>SUM(AF31)</f>
        <v>0</v>
      </c>
      <c r="AG45" s="118">
        <f>SUM(AG31)</f>
        <v>0</v>
      </c>
      <c r="AH45" s="118">
        <f>SUM(AH31)</f>
        <v>0</v>
      </c>
      <c r="AI45" s="118"/>
      <c r="AJ45" s="118">
        <f>SUM(AJ31)</f>
        <v>0</v>
      </c>
      <c r="AK45" s="118">
        <f>SUM(AK31)</f>
        <v>0</v>
      </c>
      <c r="AL45" s="118">
        <f>SUM(AL31)</f>
        <v>0</v>
      </c>
      <c r="AM45" s="118">
        <f>SUM(AM31)</f>
        <v>0</v>
      </c>
      <c r="AN45" s="118"/>
      <c r="AO45" s="118">
        <f>SUM(AO31)</f>
        <v>0</v>
      </c>
      <c r="AP45" s="118">
        <f>SUM(AP31)</f>
        <v>0</v>
      </c>
      <c r="AQ45" s="118">
        <f>SUM(AQ31)</f>
        <v>0</v>
      </c>
      <c r="AR45" s="118">
        <f>SUM(AR31)</f>
        <v>0</v>
      </c>
      <c r="AS45" s="118"/>
      <c r="AT45" s="118">
        <f>SUM(AT31)</f>
        <v>0</v>
      </c>
      <c r="AU45" s="118">
        <f>SUM(AU31)</f>
        <v>0</v>
      </c>
      <c r="AV45" s="118">
        <f>SUM(AV31)</f>
        <v>0</v>
      </c>
      <c r="AW45" s="118">
        <f>SUM(AW31)</f>
        <v>0</v>
      </c>
      <c r="AX45" s="118"/>
      <c r="AY45" s="118">
        <f>SUM(AY31)</f>
        <v>0</v>
      </c>
      <c r="AZ45" s="118">
        <f>SUM(AZ31)</f>
        <v>0</v>
      </c>
      <c r="BA45" s="118"/>
      <c r="BB45" s="280"/>
    </row>
    <row r="46" spans="1:54" ht="21" customHeight="1" x14ac:dyDescent="0.3">
      <c r="A46" s="275" t="s">
        <v>294</v>
      </c>
      <c r="B46" s="275"/>
      <c r="C46" s="275"/>
      <c r="D46" s="123" t="s">
        <v>41</v>
      </c>
      <c r="E46" s="120">
        <f>SUM(H46,K46,N46,Q46,T46,W46,Z46,AE46,AJ46,AO46,AT46,AY46)</f>
        <v>0</v>
      </c>
      <c r="F46" s="120">
        <f>SUM(I46,L46,O46,R46,U46,X46,AA46,AF46,AK46,AP46,AU46,AZ46)</f>
        <v>0</v>
      </c>
      <c r="G46" s="121"/>
      <c r="H46" s="120"/>
      <c r="I46" s="120"/>
      <c r="J46" s="121"/>
      <c r="K46" s="120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20"/>
      <c r="AB46" s="121"/>
      <c r="AC46" s="121"/>
      <c r="AD46" s="121"/>
      <c r="AE46" s="118"/>
      <c r="AF46" s="120"/>
      <c r="AG46" s="121"/>
      <c r="AH46" s="121"/>
      <c r="AI46" s="121"/>
      <c r="AJ46" s="118"/>
      <c r="AK46" s="120"/>
      <c r="AL46" s="121"/>
      <c r="AM46" s="121"/>
      <c r="AN46" s="121"/>
      <c r="AO46" s="118"/>
      <c r="AP46" s="120"/>
      <c r="AQ46" s="121"/>
      <c r="AR46" s="121"/>
      <c r="AS46" s="121"/>
      <c r="AT46" s="118"/>
      <c r="AU46" s="120"/>
      <c r="AV46" s="121"/>
      <c r="AW46" s="121"/>
      <c r="AX46" s="121"/>
      <c r="AY46" s="120"/>
      <c r="AZ46" s="120"/>
      <c r="BA46" s="121"/>
      <c r="BB46" s="280"/>
    </row>
    <row r="47" spans="1:54" ht="15.75" customHeight="1" x14ac:dyDescent="0.3">
      <c r="A47" s="275"/>
      <c r="B47" s="275"/>
      <c r="C47" s="275"/>
      <c r="D47" s="129" t="s">
        <v>43</v>
      </c>
      <c r="E47" s="120">
        <f t="shared" ref="E47" si="36">SUM(H47,K47,N47,Q47,T47,W47,Z47,AE47,AJ47,AO47,AT47,AY47)</f>
        <v>75</v>
      </c>
      <c r="F47" s="120">
        <f t="shared" ref="F47" si="37">SUM(I47,L47,O47,R47,U47,X47,AA47,AF47,AK47,AP47,AU47,AZ47)</f>
        <v>0</v>
      </c>
      <c r="G47" s="122"/>
      <c r="H47" s="118">
        <f t="shared" ref="H47:V47" si="38">SUM(H27,H25,H29)</f>
        <v>0</v>
      </c>
      <c r="I47" s="118">
        <f t="shared" si="38"/>
        <v>0</v>
      </c>
      <c r="J47" s="118">
        <f t="shared" si="38"/>
        <v>0</v>
      </c>
      <c r="K47" s="118">
        <f t="shared" si="38"/>
        <v>0</v>
      </c>
      <c r="L47" s="118">
        <f t="shared" si="38"/>
        <v>0</v>
      </c>
      <c r="M47" s="118">
        <f t="shared" si="38"/>
        <v>0</v>
      </c>
      <c r="N47" s="118">
        <f t="shared" si="38"/>
        <v>10</v>
      </c>
      <c r="O47" s="118">
        <f t="shared" si="38"/>
        <v>0</v>
      </c>
      <c r="P47" s="118">
        <f t="shared" si="38"/>
        <v>0</v>
      </c>
      <c r="Q47" s="118">
        <f t="shared" si="38"/>
        <v>0</v>
      </c>
      <c r="R47" s="118">
        <f t="shared" si="38"/>
        <v>0</v>
      </c>
      <c r="S47" s="118">
        <f t="shared" si="38"/>
        <v>0</v>
      </c>
      <c r="T47" s="118">
        <f t="shared" si="38"/>
        <v>20</v>
      </c>
      <c r="U47" s="118">
        <f t="shared" si="38"/>
        <v>0</v>
      </c>
      <c r="V47" s="118">
        <f t="shared" si="38"/>
        <v>0</v>
      </c>
      <c r="W47" s="118">
        <f>SUM(W27,W25,W29)</f>
        <v>15</v>
      </c>
      <c r="X47" s="118">
        <f t="shared" ref="X47:BA47" si="39">SUM(X27,X25,X29)</f>
        <v>0</v>
      </c>
      <c r="Y47" s="118">
        <f t="shared" si="39"/>
        <v>0</v>
      </c>
      <c r="Z47" s="118">
        <f t="shared" si="39"/>
        <v>0</v>
      </c>
      <c r="AA47" s="118">
        <f t="shared" si="39"/>
        <v>0</v>
      </c>
      <c r="AB47" s="118">
        <f t="shared" si="39"/>
        <v>0</v>
      </c>
      <c r="AC47" s="118">
        <f t="shared" si="39"/>
        <v>0</v>
      </c>
      <c r="AD47" s="118">
        <f t="shared" si="39"/>
        <v>0</v>
      </c>
      <c r="AE47" s="118">
        <f t="shared" si="39"/>
        <v>0</v>
      </c>
      <c r="AF47" s="118">
        <f t="shared" si="39"/>
        <v>0</v>
      </c>
      <c r="AG47" s="118">
        <f t="shared" si="39"/>
        <v>0</v>
      </c>
      <c r="AH47" s="118">
        <f t="shared" si="39"/>
        <v>0</v>
      </c>
      <c r="AI47" s="118">
        <f t="shared" si="39"/>
        <v>0</v>
      </c>
      <c r="AJ47" s="118">
        <f t="shared" si="39"/>
        <v>10</v>
      </c>
      <c r="AK47" s="118">
        <f t="shared" si="39"/>
        <v>0</v>
      </c>
      <c r="AL47" s="118">
        <f t="shared" si="39"/>
        <v>0</v>
      </c>
      <c r="AM47" s="118">
        <f t="shared" si="39"/>
        <v>0</v>
      </c>
      <c r="AN47" s="118">
        <f t="shared" si="39"/>
        <v>0</v>
      </c>
      <c r="AO47" s="118">
        <f t="shared" si="39"/>
        <v>20</v>
      </c>
      <c r="AP47" s="118">
        <f t="shared" si="39"/>
        <v>0</v>
      </c>
      <c r="AQ47" s="118">
        <f t="shared" si="39"/>
        <v>0</v>
      </c>
      <c r="AR47" s="118">
        <f t="shared" si="39"/>
        <v>0</v>
      </c>
      <c r="AS47" s="118">
        <f t="shared" si="39"/>
        <v>0</v>
      </c>
      <c r="AT47" s="118">
        <f t="shared" si="39"/>
        <v>0</v>
      </c>
      <c r="AU47" s="118">
        <f t="shared" si="39"/>
        <v>0</v>
      </c>
      <c r="AV47" s="118">
        <f t="shared" si="39"/>
        <v>0</v>
      </c>
      <c r="AW47" s="118">
        <f t="shared" si="39"/>
        <v>0</v>
      </c>
      <c r="AX47" s="118">
        <f t="shared" si="39"/>
        <v>0</v>
      </c>
      <c r="AY47" s="118">
        <f t="shared" si="39"/>
        <v>0</v>
      </c>
      <c r="AZ47" s="118">
        <f t="shared" si="39"/>
        <v>0</v>
      </c>
      <c r="BA47" s="118">
        <f t="shared" si="39"/>
        <v>0</v>
      </c>
      <c r="BB47" s="280"/>
    </row>
    <row r="48" spans="1:54" s="99" customFormat="1" ht="27.6" customHeight="1" x14ac:dyDescent="0.3">
      <c r="A48" s="285" t="s">
        <v>336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85"/>
      <c r="AS48" s="285"/>
      <c r="AT48" s="285"/>
      <c r="AU48" s="285"/>
      <c r="AV48" s="285"/>
      <c r="AW48" s="285"/>
      <c r="AX48" s="285"/>
      <c r="AY48" s="285"/>
      <c r="AZ48" s="285"/>
      <c r="BA48" s="285"/>
      <c r="BB48" s="285"/>
    </row>
    <row r="49" spans="1:54" s="100" customFormat="1" ht="45" customHeight="1" x14ac:dyDescent="0.3">
      <c r="A49" s="288" t="s">
        <v>277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</row>
    <row r="50" spans="1:54" ht="9.75" customHeight="1" x14ac:dyDescent="0.4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11"/>
      <c r="BA50" s="111"/>
    </row>
    <row r="51" spans="1:54" ht="16.5" customHeight="1" x14ac:dyDescent="0.4">
      <c r="A51" s="141" t="s">
        <v>347</v>
      </c>
      <c r="B51" s="141"/>
      <c r="C51" s="142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09"/>
      <c r="BA51" s="109"/>
      <c r="BB51" s="109"/>
    </row>
    <row r="52" spans="1:54" ht="21" x14ac:dyDescent="0.3">
      <c r="A52" s="287" t="s">
        <v>335</v>
      </c>
      <c r="B52" s="287"/>
      <c r="C52" s="287"/>
      <c r="D52" s="287"/>
      <c r="E52" s="287"/>
      <c r="F52" s="147"/>
      <c r="G52" s="147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5"/>
      <c r="AP52" s="145"/>
      <c r="AQ52" s="145"/>
      <c r="AR52" s="145"/>
      <c r="AS52" s="145"/>
      <c r="AT52" s="148"/>
      <c r="AU52" s="148"/>
      <c r="AV52" s="148"/>
      <c r="AW52" s="148"/>
      <c r="AX52" s="148"/>
      <c r="AY52" s="145"/>
      <c r="AZ52" s="95"/>
      <c r="BA52" s="95"/>
    </row>
    <row r="53" spans="1:54" ht="21" x14ac:dyDescent="0.3">
      <c r="A53" s="287"/>
      <c r="B53" s="287"/>
      <c r="C53" s="287"/>
      <c r="D53" s="287"/>
      <c r="E53" s="287"/>
      <c r="F53" s="147"/>
      <c r="G53" s="147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5"/>
      <c r="AP53" s="145"/>
      <c r="AQ53" s="145"/>
      <c r="AR53" s="145"/>
      <c r="AS53" s="145"/>
      <c r="AT53" s="148"/>
      <c r="AU53" s="148"/>
      <c r="AV53" s="148"/>
      <c r="AW53" s="148"/>
      <c r="AX53" s="148"/>
      <c r="AY53" s="145"/>
      <c r="AZ53" s="95"/>
      <c r="BA53" s="95"/>
    </row>
    <row r="54" spans="1:54" ht="21" x14ac:dyDescent="0.4">
      <c r="A54" s="144"/>
      <c r="B54" s="145" t="s">
        <v>262</v>
      </c>
      <c r="C54" s="145"/>
      <c r="D54" s="146"/>
      <c r="E54" s="147"/>
      <c r="F54" s="147"/>
      <c r="G54" s="147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5"/>
      <c r="AP54" s="145"/>
      <c r="AQ54" s="145"/>
      <c r="AR54" s="145"/>
      <c r="AS54" s="145"/>
      <c r="AT54" s="148"/>
      <c r="AU54" s="148"/>
      <c r="AV54" s="148"/>
      <c r="AW54" s="148"/>
      <c r="AX54" s="148"/>
      <c r="AY54" s="145"/>
      <c r="AZ54" s="95"/>
      <c r="BA54" s="95"/>
    </row>
    <row r="55" spans="1:54" ht="21" x14ac:dyDescent="0.4">
      <c r="A55" s="144"/>
      <c r="B55" s="145"/>
      <c r="C55" s="145"/>
      <c r="D55" s="146"/>
      <c r="E55" s="147"/>
      <c r="F55" s="147"/>
      <c r="G55" s="147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5"/>
      <c r="AP55" s="145"/>
      <c r="AQ55" s="145"/>
      <c r="AR55" s="145"/>
      <c r="AS55" s="145"/>
      <c r="AT55" s="148"/>
      <c r="AU55" s="148"/>
      <c r="AV55" s="148"/>
      <c r="AW55" s="148"/>
      <c r="AX55" s="148"/>
      <c r="AY55" s="145"/>
      <c r="AZ55" s="95"/>
      <c r="BA55" s="95"/>
    </row>
    <row r="56" spans="1:54" ht="17.25" customHeight="1" x14ac:dyDescent="0.4">
      <c r="A56" s="268" t="s">
        <v>300</v>
      </c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11"/>
      <c r="BA56" s="111"/>
    </row>
    <row r="59" spans="1:54" ht="18" x14ac:dyDescent="0.35">
      <c r="A59" s="114"/>
      <c r="B59" s="112"/>
      <c r="C59" s="112"/>
      <c r="D59" s="115"/>
      <c r="E59" s="116"/>
      <c r="F59" s="116"/>
      <c r="G59" s="116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2"/>
      <c r="AP59" s="112"/>
      <c r="AQ59" s="112"/>
      <c r="AR59" s="112"/>
      <c r="AS59" s="112"/>
      <c r="AT59" s="113"/>
      <c r="AU59" s="113"/>
      <c r="AV59" s="113"/>
      <c r="AW59" s="113"/>
      <c r="AX59" s="113"/>
      <c r="AY59" s="117"/>
      <c r="AZ59" s="95"/>
      <c r="BA59" s="95"/>
    </row>
    <row r="60" spans="1:54" x14ac:dyDescent="0.3">
      <c r="A60" s="102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T60" s="103"/>
      <c r="AU60" s="103"/>
      <c r="AV60" s="103"/>
      <c r="AW60" s="103"/>
      <c r="AX60" s="103"/>
      <c r="AY60" s="95"/>
      <c r="AZ60" s="95"/>
      <c r="BA60" s="95"/>
    </row>
    <row r="61" spans="1:54" x14ac:dyDescent="0.3">
      <c r="A61" s="102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T61" s="103"/>
      <c r="AU61" s="103"/>
      <c r="AV61" s="103"/>
      <c r="AW61" s="103"/>
      <c r="AX61" s="103"/>
      <c r="AY61" s="95"/>
      <c r="AZ61" s="95"/>
      <c r="BA61" s="95"/>
    </row>
    <row r="62" spans="1:54" x14ac:dyDescent="0.3">
      <c r="A62" s="102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T62" s="103"/>
      <c r="AU62" s="103"/>
      <c r="AV62" s="103"/>
      <c r="AW62" s="103"/>
      <c r="AX62" s="103"/>
      <c r="AY62" s="95"/>
      <c r="AZ62" s="95"/>
      <c r="BA62" s="95"/>
    </row>
    <row r="63" spans="1:54" ht="14.25" customHeight="1" x14ac:dyDescent="0.3">
      <c r="A63" s="102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T63" s="103"/>
      <c r="AU63" s="103"/>
      <c r="AV63" s="103"/>
      <c r="AW63" s="103"/>
      <c r="AX63" s="103"/>
      <c r="AY63" s="95"/>
      <c r="AZ63" s="95"/>
      <c r="BA63" s="95"/>
    </row>
    <row r="64" spans="1:54" x14ac:dyDescent="0.3">
      <c r="A64" s="104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T64" s="103"/>
      <c r="AU64" s="103"/>
      <c r="AV64" s="103"/>
      <c r="AW64" s="103"/>
      <c r="AX64" s="103"/>
      <c r="AY64" s="95"/>
      <c r="AZ64" s="95"/>
      <c r="BA64" s="95"/>
    </row>
    <row r="65" spans="1:54" x14ac:dyDescent="0.3">
      <c r="A65" s="102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T65" s="103"/>
      <c r="AU65" s="103"/>
      <c r="AV65" s="103"/>
      <c r="AW65" s="103"/>
      <c r="AX65" s="103"/>
      <c r="AY65" s="95"/>
      <c r="AZ65" s="95"/>
      <c r="BA65" s="95"/>
    </row>
    <row r="66" spans="1:54" x14ac:dyDescent="0.3">
      <c r="A66" s="102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T66" s="103"/>
      <c r="AU66" s="103"/>
      <c r="AV66" s="103"/>
      <c r="AW66" s="103"/>
      <c r="AX66" s="103"/>
      <c r="AY66" s="95"/>
      <c r="AZ66" s="95"/>
      <c r="BA66" s="95"/>
    </row>
    <row r="67" spans="1:54" x14ac:dyDescent="0.3">
      <c r="A67" s="102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T67" s="103"/>
      <c r="AU67" s="103"/>
      <c r="AV67" s="103"/>
      <c r="AW67" s="103"/>
      <c r="AX67" s="103"/>
      <c r="AY67" s="95"/>
      <c r="AZ67" s="95"/>
      <c r="BA67" s="95"/>
    </row>
    <row r="68" spans="1:54" x14ac:dyDescent="0.3">
      <c r="A68" s="102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T68" s="103"/>
      <c r="AU68" s="103"/>
      <c r="AV68" s="103"/>
      <c r="AW68" s="103"/>
      <c r="AX68" s="103"/>
      <c r="AY68" s="95"/>
      <c r="AZ68" s="95"/>
      <c r="BA68" s="95"/>
    </row>
    <row r="69" spans="1:54" ht="12.75" customHeight="1" x14ac:dyDescent="0.3">
      <c r="A69" s="102"/>
    </row>
    <row r="70" spans="1:54" x14ac:dyDescent="0.3">
      <c r="A70" s="104"/>
    </row>
    <row r="71" spans="1:54" x14ac:dyDescent="0.3">
      <c r="A71" s="102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T71" s="107"/>
      <c r="AU71" s="107"/>
      <c r="AV71" s="107"/>
      <c r="AW71" s="107"/>
      <c r="AX71" s="107"/>
    </row>
    <row r="72" spans="1:54" s="101" customFormat="1" x14ac:dyDescent="0.3">
      <c r="A72" s="102"/>
      <c r="D72" s="105"/>
      <c r="E72" s="106"/>
      <c r="F72" s="106"/>
      <c r="G72" s="106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T72" s="107"/>
      <c r="AU72" s="107"/>
      <c r="AV72" s="107"/>
      <c r="AW72" s="107"/>
      <c r="AX72" s="107"/>
      <c r="BB72" s="95"/>
    </row>
    <row r="73" spans="1:54" s="101" customFormat="1" x14ac:dyDescent="0.3">
      <c r="A73" s="102"/>
      <c r="D73" s="105"/>
      <c r="E73" s="106"/>
      <c r="F73" s="106"/>
      <c r="G73" s="106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T73" s="107"/>
      <c r="AU73" s="107"/>
      <c r="AV73" s="107"/>
      <c r="AW73" s="107"/>
      <c r="AX73" s="107"/>
      <c r="BB73" s="95"/>
    </row>
    <row r="74" spans="1:54" s="101" customFormat="1" x14ac:dyDescent="0.3">
      <c r="A74" s="102"/>
      <c r="D74" s="105"/>
      <c r="E74" s="106"/>
      <c r="F74" s="106"/>
      <c r="G74" s="106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T74" s="107"/>
      <c r="AU74" s="107"/>
      <c r="AV74" s="107"/>
      <c r="AW74" s="107"/>
      <c r="AX74" s="107"/>
      <c r="BB74" s="95"/>
    </row>
    <row r="75" spans="1:54" s="101" customFormat="1" x14ac:dyDescent="0.3">
      <c r="A75" s="102"/>
      <c r="D75" s="105"/>
      <c r="E75" s="106"/>
      <c r="F75" s="106"/>
      <c r="G75" s="106"/>
      <c r="BB75" s="95"/>
    </row>
    <row r="81" spans="4:54" s="101" customFormat="1" ht="49.5" customHeight="1" x14ac:dyDescent="0.3">
      <c r="D81" s="105"/>
      <c r="E81" s="106"/>
      <c r="F81" s="106"/>
      <c r="G81" s="106"/>
      <c r="BB81" s="95"/>
    </row>
  </sheetData>
  <protectedRanges>
    <protectedRange sqref="A16:BB39 A6:BB15" name="Диапазон1"/>
  </protectedRanges>
  <mergeCells count="72">
    <mergeCell ref="A52:E53"/>
    <mergeCell ref="A49:BB49"/>
    <mergeCell ref="C30:C31"/>
    <mergeCell ref="A34:A35"/>
    <mergeCell ref="B34:B35"/>
    <mergeCell ref="C34:C35"/>
    <mergeCell ref="BB34:BB35"/>
    <mergeCell ref="B38:B39"/>
    <mergeCell ref="A38:A39"/>
    <mergeCell ref="C38:C39"/>
    <mergeCell ref="BB32:BB33"/>
    <mergeCell ref="B28:B31"/>
    <mergeCell ref="A28:A31"/>
    <mergeCell ref="C28:C29"/>
    <mergeCell ref="BB22:BB23"/>
    <mergeCell ref="A48:BB48"/>
    <mergeCell ref="A40:BB40"/>
    <mergeCell ref="A41:C43"/>
    <mergeCell ref="BB41:BB43"/>
    <mergeCell ref="A44:C45"/>
    <mergeCell ref="A46:C47"/>
    <mergeCell ref="BB46:BB47"/>
    <mergeCell ref="BB44:BB45"/>
    <mergeCell ref="BB24:BB25"/>
    <mergeCell ref="A32:A33"/>
    <mergeCell ref="B32:B33"/>
    <mergeCell ref="C32:C33"/>
    <mergeCell ref="B26:B27"/>
    <mergeCell ref="A26:A27"/>
    <mergeCell ref="C26:C27"/>
    <mergeCell ref="A10:C12"/>
    <mergeCell ref="K7:M7"/>
    <mergeCell ref="N7:P7"/>
    <mergeCell ref="C22:C23"/>
    <mergeCell ref="A13:C15"/>
    <mergeCell ref="BB13:BB18"/>
    <mergeCell ref="Z7:AD7"/>
    <mergeCell ref="AE7:AI7"/>
    <mergeCell ref="AJ7:AN7"/>
    <mergeCell ref="AO7:AS7"/>
    <mergeCell ref="AT7:AX7"/>
    <mergeCell ref="BB10:BB12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T7:V7"/>
    <mergeCell ref="A56:T56"/>
    <mergeCell ref="A19:C21"/>
    <mergeCell ref="W7:Y7"/>
    <mergeCell ref="A16:C18"/>
    <mergeCell ref="Q7:S7"/>
    <mergeCell ref="A36:A37"/>
    <mergeCell ref="B36:B37"/>
    <mergeCell ref="C36:C37"/>
    <mergeCell ref="F7:F8"/>
    <mergeCell ref="G7:G8"/>
    <mergeCell ref="H7:J7"/>
    <mergeCell ref="A24:A25"/>
    <mergeCell ref="B24:B25"/>
    <mergeCell ref="C24:C25"/>
    <mergeCell ref="A22:A23"/>
    <mergeCell ref="B22:B23"/>
  </mergeCells>
  <pageMargins left="9.583333333333334E-2" right="0.11666666666666667" top="0.11666666666666667" bottom="0.15" header="0" footer="0"/>
  <pageSetup paperSize="9" scale="35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8"/>
  <sheetViews>
    <sheetView zoomScale="71" zoomScaleNormal="71" workbookViewId="0">
      <selection activeCell="AQ5" sqref="AQ5:AQ7"/>
    </sheetView>
  </sheetViews>
  <sheetFormatPr defaultColWidth="9.109375" defaultRowHeight="16.8" x14ac:dyDescent="0.3"/>
  <cols>
    <col min="1" max="1" width="4" style="181" customWidth="1"/>
    <col min="2" max="2" width="36" style="182" customWidth="1"/>
    <col min="3" max="3" width="14.88671875" style="182" customWidth="1"/>
    <col min="4" max="4" width="11.44140625" style="182" customWidth="1"/>
    <col min="5" max="5" width="6" style="182" customWidth="1"/>
    <col min="6" max="6" width="7" style="182" customWidth="1"/>
    <col min="7" max="8" width="6.44140625" style="182" hidden="1" customWidth="1"/>
    <col min="9" max="9" width="3.5546875" style="182" hidden="1" customWidth="1"/>
    <col min="10" max="10" width="11.33203125" style="182" hidden="1" customWidth="1"/>
    <col min="11" max="11" width="6.109375" style="182" hidden="1" customWidth="1"/>
    <col min="12" max="12" width="3.5546875" style="182" hidden="1" customWidth="1"/>
    <col min="13" max="14" width="6.109375" style="182" customWidth="1"/>
    <col min="15" max="15" width="3.33203125" style="182" customWidth="1"/>
    <col min="16" max="16" width="6.109375" style="182" hidden="1" customWidth="1"/>
    <col min="17" max="17" width="6.5546875" style="182" hidden="1" customWidth="1"/>
    <col min="18" max="18" width="3.33203125" style="182" hidden="1" customWidth="1"/>
    <col min="19" max="19" width="7.33203125" style="182" hidden="1" customWidth="1"/>
    <col min="20" max="20" width="6.33203125" style="182" hidden="1" customWidth="1"/>
    <col min="21" max="21" width="3.6640625" style="182" hidden="1" customWidth="1"/>
    <col min="22" max="22" width="7.109375" style="182" customWidth="1"/>
    <col min="23" max="23" width="6.44140625" style="182" customWidth="1"/>
    <col min="24" max="24" width="3.6640625" style="182" customWidth="1"/>
    <col min="25" max="25" width="7" style="182" hidden="1" customWidth="1"/>
    <col min="26" max="26" width="6.44140625" style="182" hidden="1" customWidth="1"/>
    <col min="27" max="27" width="3.6640625" style="182" hidden="1" customWidth="1"/>
    <col min="28" max="28" width="7.33203125" style="182" hidden="1" customWidth="1"/>
    <col min="29" max="29" width="6.109375" style="182" hidden="1" customWidth="1"/>
    <col min="30" max="30" width="3.5546875" style="182" hidden="1" customWidth="1"/>
    <col min="31" max="31" width="9.5546875" style="182" customWidth="1"/>
    <col min="32" max="32" width="7" style="182" customWidth="1"/>
    <col min="33" max="33" width="3.6640625" style="182" customWidth="1"/>
    <col min="34" max="34" width="5.88671875" style="182" hidden="1" customWidth="1"/>
    <col min="35" max="35" width="6" style="182" hidden="1" customWidth="1"/>
    <col min="36" max="36" width="3.5546875" style="182" hidden="1" customWidth="1"/>
    <col min="37" max="37" width="6.109375" style="182" hidden="1" customWidth="1"/>
    <col min="38" max="38" width="7" style="182" hidden="1" customWidth="1"/>
    <col min="39" max="39" width="3.5546875" style="182" hidden="1" customWidth="1"/>
    <col min="40" max="40" width="8.44140625" style="182" customWidth="1"/>
    <col min="41" max="41" width="6.44140625" style="182" customWidth="1"/>
    <col min="42" max="42" width="3.88671875" style="182" customWidth="1"/>
    <col min="43" max="43" width="14.88671875" style="182" customWidth="1"/>
    <col min="44" max="16384" width="9.109375" style="182"/>
  </cols>
  <sheetData>
    <row r="1" spans="1:70" x14ac:dyDescent="0.3">
      <c r="AE1" s="292" t="s">
        <v>280</v>
      </c>
      <c r="AF1" s="292"/>
      <c r="AG1" s="292"/>
      <c r="AH1" s="292"/>
      <c r="AI1" s="292"/>
      <c r="AJ1" s="292"/>
      <c r="AK1" s="292"/>
      <c r="AL1" s="292"/>
      <c r="AM1" s="292"/>
    </row>
    <row r="2" spans="1:70" ht="15.75" customHeight="1" x14ac:dyDescent="0.3">
      <c r="A2" s="293" t="s">
        <v>299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183"/>
      <c r="AP2" s="183"/>
    </row>
    <row r="3" spans="1:70" ht="15.75" customHeight="1" x14ac:dyDescent="0.3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</row>
    <row r="4" spans="1:70" x14ac:dyDescent="0.3">
      <c r="Y4" s="182">
        <v>0</v>
      </c>
    </row>
    <row r="5" spans="1:70" ht="23.25" customHeight="1" x14ac:dyDescent="0.3">
      <c r="A5" s="294" t="s">
        <v>0</v>
      </c>
      <c r="B5" s="295" t="s">
        <v>279</v>
      </c>
      <c r="C5" s="295" t="s">
        <v>263</v>
      </c>
      <c r="D5" s="295" t="s">
        <v>334</v>
      </c>
      <c r="E5" s="295"/>
      <c r="F5" s="295"/>
      <c r="G5" s="295" t="s">
        <v>255</v>
      </c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7" t="s">
        <v>278</v>
      </c>
    </row>
    <row r="6" spans="1:70" ht="114.75" customHeight="1" x14ac:dyDescent="0.3">
      <c r="A6" s="294"/>
      <c r="B6" s="295"/>
      <c r="C6" s="295"/>
      <c r="D6" s="295"/>
      <c r="E6" s="295"/>
      <c r="F6" s="295"/>
      <c r="G6" s="290" t="s">
        <v>17</v>
      </c>
      <c r="H6" s="290"/>
      <c r="I6" s="290"/>
      <c r="J6" s="290" t="s">
        <v>18</v>
      </c>
      <c r="K6" s="290"/>
      <c r="L6" s="290"/>
      <c r="M6" s="290" t="s">
        <v>23</v>
      </c>
      <c r="N6" s="290"/>
      <c r="O6" s="290"/>
      <c r="P6" s="290" t="s">
        <v>24</v>
      </c>
      <c r="Q6" s="290"/>
      <c r="R6" s="290"/>
      <c r="S6" s="290" t="s">
        <v>25</v>
      </c>
      <c r="T6" s="290"/>
      <c r="U6" s="290"/>
      <c r="V6" s="290" t="s">
        <v>338</v>
      </c>
      <c r="W6" s="290"/>
      <c r="X6" s="290"/>
      <c r="Y6" s="290" t="s">
        <v>28</v>
      </c>
      <c r="Z6" s="290"/>
      <c r="AA6" s="290"/>
      <c r="AB6" s="290" t="s">
        <v>29</v>
      </c>
      <c r="AC6" s="290"/>
      <c r="AD6" s="290"/>
      <c r="AE6" s="290" t="s">
        <v>339</v>
      </c>
      <c r="AF6" s="290"/>
      <c r="AG6" s="290"/>
      <c r="AH6" s="290" t="s">
        <v>32</v>
      </c>
      <c r="AI6" s="290"/>
      <c r="AJ6" s="290"/>
      <c r="AK6" s="290" t="s">
        <v>33</v>
      </c>
      <c r="AL6" s="290"/>
      <c r="AM6" s="290"/>
      <c r="AN6" s="290" t="s">
        <v>340</v>
      </c>
      <c r="AO6" s="290"/>
      <c r="AP6" s="290"/>
      <c r="AQ6" s="298"/>
    </row>
    <row r="7" spans="1:70" ht="33.6" x14ac:dyDescent="0.3">
      <c r="A7" s="184"/>
      <c r="B7" s="184"/>
      <c r="C7" s="184"/>
      <c r="D7" s="184" t="s">
        <v>20</v>
      </c>
      <c r="E7" s="184" t="s">
        <v>21</v>
      </c>
      <c r="F7" s="184" t="s">
        <v>19</v>
      </c>
      <c r="G7" s="184" t="s">
        <v>20</v>
      </c>
      <c r="H7" s="184" t="s">
        <v>21</v>
      </c>
      <c r="I7" s="184" t="s">
        <v>19</v>
      </c>
      <c r="J7" s="184" t="s">
        <v>20</v>
      </c>
      <c r="K7" s="184" t="s">
        <v>21</v>
      </c>
      <c r="L7" s="184" t="s">
        <v>19</v>
      </c>
      <c r="M7" s="184" t="s">
        <v>20</v>
      </c>
      <c r="N7" s="184" t="s">
        <v>21</v>
      </c>
      <c r="O7" s="184" t="s">
        <v>19</v>
      </c>
      <c r="P7" s="184" t="s">
        <v>20</v>
      </c>
      <c r="Q7" s="184" t="s">
        <v>21</v>
      </c>
      <c r="R7" s="184" t="s">
        <v>19</v>
      </c>
      <c r="S7" s="184" t="s">
        <v>20</v>
      </c>
      <c r="T7" s="184" t="s">
        <v>21</v>
      </c>
      <c r="U7" s="184" t="s">
        <v>19</v>
      </c>
      <c r="V7" s="184" t="s">
        <v>20</v>
      </c>
      <c r="W7" s="184" t="s">
        <v>21</v>
      </c>
      <c r="X7" s="184" t="s">
        <v>19</v>
      </c>
      <c r="Y7" s="184" t="s">
        <v>20</v>
      </c>
      <c r="Z7" s="184" t="s">
        <v>21</v>
      </c>
      <c r="AA7" s="184" t="s">
        <v>19</v>
      </c>
      <c r="AB7" s="184" t="s">
        <v>20</v>
      </c>
      <c r="AC7" s="184" t="s">
        <v>21</v>
      </c>
      <c r="AD7" s="184" t="s">
        <v>19</v>
      </c>
      <c r="AE7" s="184" t="s">
        <v>20</v>
      </c>
      <c r="AF7" s="184" t="s">
        <v>21</v>
      </c>
      <c r="AG7" s="184" t="s">
        <v>19</v>
      </c>
      <c r="AH7" s="184" t="s">
        <v>20</v>
      </c>
      <c r="AI7" s="184" t="s">
        <v>21</v>
      </c>
      <c r="AJ7" s="184" t="s">
        <v>19</v>
      </c>
      <c r="AK7" s="184" t="s">
        <v>20</v>
      </c>
      <c r="AL7" s="184" t="s">
        <v>21</v>
      </c>
      <c r="AM7" s="184" t="s">
        <v>19</v>
      </c>
      <c r="AN7" s="184" t="s">
        <v>20</v>
      </c>
      <c r="AO7" s="184" t="s">
        <v>21</v>
      </c>
      <c r="AP7" s="184" t="s">
        <v>19</v>
      </c>
      <c r="AQ7" s="299"/>
    </row>
    <row r="8" spans="1:70" ht="67.2" x14ac:dyDescent="0.3">
      <c r="A8" s="185" t="s">
        <v>265</v>
      </c>
      <c r="B8" s="186" t="s">
        <v>297</v>
      </c>
      <c r="C8" s="187">
        <v>14</v>
      </c>
      <c r="D8" s="216">
        <f>SUM(M8+V8+AE8+AN8)</f>
        <v>28.999999999999996</v>
      </c>
      <c r="E8" s="216">
        <f>SUM(N8+W8+AF8+AO8)</f>
        <v>0</v>
      </c>
      <c r="F8" s="188">
        <f>SUM(E8/D8*100)</f>
        <v>0</v>
      </c>
      <c r="G8" s="189">
        <v>0</v>
      </c>
      <c r="H8" s="189"/>
      <c r="I8" s="189"/>
      <c r="J8" s="189">
        <v>0</v>
      </c>
      <c r="K8" s="189"/>
      <c r="L8" s="189"/>
      <c r="M8" s="190">
        <v>0.2</v>
      </c>
      <c r="N8" s="190"/>
      <c r="O8" s="189"/>
      <c r="P8" s="190">
        <v>0</v>
      </c>
      <c r="Q8" s="190"/>
      <c r="R8" s="189"/>
      <c r="S8" s="190">
        <v>0</v>
      </c>
      <c r="T8" s="190"/>
      <c r="U8" s="189"/>
      <c r="V8" s="190">
        <v>24.7</v>
      </c>
      <c r="W8" s="189"/>
      <c r="X8" s="189"/>
      <c r="Y8" s="190">
        <v>0</v>
      </c>
      <c r="Z8" s="190"/>
      <c r="AA8" s="189"/>
      <c r="AB8" s="190">
        <v>0</v>
      </c>
      <c r="AC8" s="190"/>
      <c r="AD8" s="189"/>
      <c r="AE8" s="190">
        <v>3.9</v>
      </c>
      <c r="AF8" s="190"/>
      <c r="AG8" s="189"/>
      <c r="AH8" s="190">
        <v>0.2</v>
      </c>
      <c r="AI8" s="190"/>
      <c r="AJ8" s="189"/>
      <c r="AK8" s="190">
        <v>0</v>
      </c>
      <c r="AL8" s="189"/>
      <c r="AM8" s="189"/>
      <c r="AN8" s="190">
        <v>0.2</v>
      </c>
      <c r="AO8" s="189"/>
      <c r="AP8" s="191"/>
      <c r="AQ8" s="192"/>
    </row>
    <row r="9" spans="1:70" ht="117.6" x14ac:dyDescent="0.3">
      <c r="A9" s="193" t="s">
        <v>266</v>
      </c>
      <c r="B9" s="194" t="s">
        <v>298</v>
      </c>
      <c r="C9" s="195">
        <v>100</v>
      </c>
      <c r="D9" s="216">
        <f>SUM(M9+V9+AE9+AN9)</f>
        <v>100</v>
      </c>
      <c r="E9" s="216">
        <f>SUM(N9+W9+AF9+AO9)</f>
        <v>0</v>
      </c>
      <c r="F9" s="188">
        <f t="shared" ref="F9:F11" si="0">SUM(E9/D9*100)</f>
        <v>0</v>
      </c>
      <c r="G9" s="196">
        <v>0</v>
      </c>
      <c r="H9" s="196"/>
      <c r="I9" s="196"/>
      <c r="J9" s="196">
        <v>0</v>
      </c>
      <c r="K9" s="196"/>
      <c r="L9" s="196"/>
      <c r="M9" s="196">
        <v>0</v>
      </c>
      <c r="N9" s="196"/>
      <c r="O9" s="196"/>
      <c r="P9" s="196">
        <v>0</v>
      </c>
      <c r="Q9" s="196"/>
      <c r="R9" s="196"/>
      <c r="S9" s="196">
        <v>0</v>
      </c>
      <c r="T9" s="196"/>
      <c r="U9" s="196"/>
      <c r="V9" s="196">
        <v>100</v>
      </c>
      <c r="W9" s="196"/>
      <c r="X9" s="196"/>
      <c r="Y9" s="196">
        <v>0</v>
      </c>
      <c r="Z9" s="196"/>
      <c r="AA9" s="196"/>
      <c r="AB9" s="196">
        <v>100</v>
      </c>
      <c r="AC9" s="196"/>
      <c r="AD9" s="196"/>
      <c r="AE9" s="196">
        <v>0</v>
      </c>
      <c r="AF9" s="196"/>
      <c r="AG9" s="196"/>
      <c r="AH9" s="196">
        <v>0</v>
      </c>
      <c r="AI9" s="196"/>
      <c r="AJ9" s="196"/>
      <c r="AK9" s="196">
        <v>0</v>
      </c>
      <c r="AL9" s="196"/>
      <c r="AM9" s="196"/>
      <c r="AN9" s="196">
        <v>0</v>
      </c>
      <c r="AO9" s="196"/>
      <c r="AP9" s="197"/>
      <c r="AQ9" s="192"/>
    </row>
    <row r="10" spans="1:70" ht="50.4" x14ac:dyDescent="0.3">
      <c r="A10" s="193" t="s">
        <v>267</v>
      </c>
      <c r="B10" s="194" t="s">
        <v>301</v>
      </c>
      <c r="C10" s="195">
        <v>0</v>
      </c>
      <c r="D10" s="216">
        <f>SUM(M10+V10+AE10+AN10)</f>
        <v>43</v>
      </c>
      <c r="E10" s="216">
        <f t="shared" ref="E10:E11" si="1">SUM(N10+W10+AF10+AO10)</f>
        <v>0</v>
      </c>
      <c r="F10" s="188">
        <f t="shared" si="0"/>
        <v>0</v>
      </c>
      <c r="G10" s="198">
        <v>0</v>
      </c>
      <c r="H10" s="198"/>
      <c r="I10" s="198"/>
      <c r="J10" s="198">
        <v>0</v>
      </c>
      <c r="K10" s="198"/>
      <c r="L10" s="198"/>
      <c r="M10" s="198">
        <v>0</v>
      </c>
      <c r="N10" s="198"/>
      <c r="O10" s="198"/>
      <c r="P10" s="198">
        <v>0</v>
      </c>
      <c r="Q10" s="198"/>
      <c r="R10" s="198"/>
      <c r="S10" s="198">
        <v>8</v>
      </c>
      <c r="T10" s="198"/>
      <c r="U10" s="198"/>
      <c r="V10" s="199">
        <v>24.7</v>
      </c>
      <c r="W10" s="198"/>
      <c r="X10" s="198"/>
      <c r="Y10" s="198">
        <v>0</v>
      </c>
      <c r="Z10" s="198"/>
      <c r="AA10" s="198"/>
      <c r="AB10" s="199">
        <v>0</v>
      </c>
      <c r="AC10" s="198"/>
      <c r="AD10" s="198"/>
      <c r="AE10" s="199">
        <v>18.3</v>
      </c>
      <c r="AF10" s="198"/>
      <c r="AG10" s="198"/>
      <c r="AH10" s="198">
        <v>0</v>
      </c>
      <c r="AI10" s="198"/>
      <c r="AJ10" s="198"/>
      <c r="AK10" s="198">
        <v>0</v>
      </c>
      <c r="AL10" s="198"/>
      <c r="AM10" s="198"/>
      <c r="AN10" s="198">
        <v>0</v>
      </c>
      <c r="AO10" s="198"/>
      <c r="AP10" s="200"/>
      <c r="AQ10" s="201"/>
    </row>
    <row r="11" spans="1:70" s="206" customFormat="1" ht="84" x14ac:dyDescent="0.3">
      <c r="A11" s="202" t="s">
        <v>302</v>
      </c>
      <c r="B11" s="203" t="s">
        <v>303</v>
      </c>
      <c r="C11" s="195">
        <v>0</v>
      </c>
      <c r="D11" s="217">
        <f>SUM(AN11)</f>
        <v>14577</v>
      </c>
      <c r="E11" s="216">
        <f t="shared" si="1"/>
        <v>0</v>
      </c>
      <c r="F11" s="188">
        <f t="shared" si="0"/>
        <v>0</v>
      </c>
      <c r="G11" s="195">
        <v>0</v>
      </c>
      <c r="H11" s="195"/>
      <c r="I11" s="195"/>
      <c r="J11" s="195">
        <v>0</v>
      </c>
      <c r="K11" s="195"/>
      <c r="L11" s="195"/>
      <c r="M11" s="195">
        <v>9718</v>
      </c>
      <c r="N11" s="195"/>
      <c r="O11" s="195"/>
      <c r="P11" s="195">
        <v>0</v>
      </c>
      <c r="Q11" s="195"/>
      <c r="R11" s="195"/>
      <c r="S11" s="204">
        <v>1.216</v>
      </c>
      <c r="T11" s="195"/>
      <c r="U11" s="195"/>
      <c r="V11" s="195">
        <v>12683</v>
      </c>
      <c r="W11" s="195"/>
      <c r="X11" s="195"/>
      <c r="Y11" s="195">
        <v>0</v>
      </c>
      <c r="Z11" s="195"/>
      <c r="AA11" s="195"/>
      <c r="AB11" s="195">
        <v>0</v>
      </c>
      <c r="AC11" s="195"/>
      <c r="AD11" s="195"/>
      <c r="AE11" s="195">
        <v>14577</v>
      </c>
      <c r="AF11" s="195"/>
      <c r="AG11" s="195"/>
      <c r="AH11" s="195">
        <v>0</v>
      </c>
      <c r="AI11" s="195"/>
      <c r="AJ11" s="195"/>
      <c r="AK11" s="195">
        <v>0</v>
      </c>
      <c r="AL11" s="195"/>
      <c r="AM11" s="195"/>
      <c r="AN11" s="195">
        <v>14577</v>
      </c>
      <c r="AO11" s="195"/>
      <c r="AP11" s="195"/>
      <c r="AQ11" s="195"/>
      <c r="AR11" s="205"/>
    </row>
    <row r="12" spans="1:70" s="206" customFormat="1" x14ac:dyDescent="0.3">
      <c r="A12" s="207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</row>
    <row r="13" spans="1:70" s="206" customFormat="1" ht="70.95" customHeight="1" x14ac:dyDescent="0.3">
      <c r="A13" s="296"/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</row>
    <row r="14" spans="1:70" s="206" customFormat="1" x14ac:dyDescent="0.3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</row>
    <row r="15" spans="1:70" s="206" customFormat="1" ht="94.5" customHeight="1" x14ac:dyDescent="0.3">
      <c r="A15" s="291" t="s">
        <v>348</v>
      </c>
      <c r="B15" s="291"/>
      <c r="C15" s="291"/>
      <c r="D15" s="291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</row>
    <row r="16" spans="1:70" s="215" customFormat="1" ht="14.25" customHeight="1" x14ac:dyDescent="0.3">
      <c r="A16" s="210"/>
      <c r="B16" s="211"/>
      <c r="C16" s="211"/>
      <c r="D16" s="212"/>
      <c r="E16" s="213"/>
      <c r="F16" s="213"/>
      <c r="G16" s="213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1"/>
      <c r="AP16" s="211"/>
      <c r="AQ16" s="211"/>
      <c r="AR16" s="211"/>
      <c r="AS16" s="211"/>
      <c r="AT16" s="214"/>
      <c r="AU16" s="214"/>
      <c r="AV16" s="214"/>
      <c r="AW16" s="214"/>
      <c r="AX16" s="214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</row>
    <row r="17" spans="1:66" s="215" customFormat="1" x14ac:dyDescent="0.3">
      <c r="A17" s="210"/>
      <c r="B17" s="211"/>
      <c r="C17" s="211"/>
      <c r="D17" s="212"/>
      <c r="E17" s="213"/>
      <c r="F17" s="213"/>
      <c r="G17" s="213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1"/>
      <c r="AP17" s="211"/>
      <c r="AQ17" s="211"/>
      <c r="AR17" s="211"/>
      <c r="AS17" s="211"/>
      <c r="AT17" s="214"/>
      <c r="AU17" s="214"/>
      <c r="AV17" s="214"/>
      <c r="AW17" s="214"/>
      <c r="AX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1"/>
      <c r="BJ17" s="211"/>
      <c r="BK17" s="211"/>
      <c r="BL17" s="214"/>
      <c r="BM17" s="214"/>
      <c r="BN17" s="214"/>
    </row>
    <row r="18" spans="1:66" x14ac:dyDescent="0.3">
      <c r="A18" s="209"/>
    </row>
  </sheetData>
  <mergeCells count="22">
    <mergeCell ref="A15:D15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3:AY13"/>
    <mergeCell ref="AQ5:AQ7"/>
    <mergeCell ref="AE6:AG6"/>
    <mergeCell ref="AH6:AJ6"/>
    <mergeCell ref="AK6:AM6"/>
    <mergeCell ref="AB6:AD6"/>
    <mergeCell ref="M6:O6"/>
    <mergeCell ref="P6:R6"/>
    <mergeCell ref="S6:U6"/>
    <mergeCell ref="V6:X6"/>
    <mergeCell ref="Y6:AA6"/>
  </mergeCells>
  <pageMargins left="0.70866141732283472" right="0.39370078740157483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"/>
  <sheetViews>
    <sheetView workbookViewId="0">
      <selection activeCell="I27" sqref="I27"/>
    </sheetView>
  </sheetViews>
  <sheetFormatPr defaultColWidth="9.109375" defaultRowHeight="12" x14ac:dyDescent="0.25"/>
  <cols>
    <col min="1" max="1" width="3.5546875" style="149" customWidth="1"/>
    <col min="2" max="2" width="11.6640625" style="149" customWidth="1"/>
    <col min="3" max="3" width="7.44140625" style="150" customWidth="1"/>
    <col min="4" max="4" width="12.5546875" style="149" customWidth="1"/>
    <col min="5" max="5" width="10.6640625" style="149" customWidth="1"/>
    <col min="6" max="6" width="10.109375" style="149" customWidth="1"/>
    <col min="7" max="7" width="5.5546875" style="149" customWidth="1"/>
    <col min="8" max="8" width="7.33203125" style="149" customWidth="1"/>
    <col min="9" max="9" width="21.6640625" style="149" customWidth="1"/>
    <col min="10" max="10" width="5.33203125" style="149" customWidth="1"/>
    <col min="11" max="11" width="10.5546875" style="149" customWidth="1"/>
    <col min="12" max="12" width="4.5546875" style="149" customWidth="1"/>
    <col min="13" max="13" width="21.109375" style="149" customWidth="1"/>
    <col min="14" max="14" width="9.33203125" style="149" customWidth="1"/>
    <col min="15" max="247" width="9.109375" style="149"/>
    <col min="248" max="248" width="3.5546875" style="149" customWidth="1"/>
    <col min="249" max="249" width="25.6640625" style="149" customWidth="1"/>
    <col min="250" max="250" width="11.5546875" style="149" customWidth="1"/>
    <col min="251" max="251" width="18.44140625" style="149" customWidth="1"/>
    <col min="252" max="252" width="10.109375" style="149" customWidth="1"/>
    <col min="253" max="253" width="15.5546875" style="149" customWidth="1"/>
    <col min="254" max="254" width="16" style="149" customWidth="1"/>
    <col min="255" max="255" width="7" style="149" customWidth="1"/>
    <col min="256" max="256" width="14.44140625" style="149" customWidth="1"/>
    <col min="257" max="257" width="11" style="149" customWidth="1"/>
    <col min="258" max="259" width="13.88671875" style="149" customWidth="1"/>
    <col min="260" max="260" width="12.109375" style="149" customWidth="1"/>
    <col min="261" max="261" width="13.88671875" style="149" customWidth="1"/>
    <col min="262" max="262" width="11.5546875" style="149" customWidth="1"/>
    <col min="263" max="263" width="15.109375" style="149" customWidth="1"/>
    <col min="264" max="264" width="13.88671875" style="149" customWidth="1"/>
    <col min="265" max="265" width="10.5546875" style="149" customWidth="1"/>
    <col min="266" max="266" width="13.88671875" style="149" customWidth="1"/>
    <col min="267" max="267" width="11.6640625" style="149" customWidth="1"/>
    <col min="268" max="268" width="0" style="149" hidden="1" customWidth="1"/>
    <col min="269" max="269" width="35.109375" style="149" customWidth="1"/>
    <col min="270" max="270" width="36.33203125" style="149" customWidth="1"/>
    <col min="271" max="503" width="9.109375" style="149"/>
    <col min="504" max="504" width="3.5546875" style="149" customWidth="1"/>
    <col min="505" max="505" width="25.6640625" style="149" customWidth="1"/>
    <col min="506" max="506" width="11.5546875" style="149" customWidth="1"/>
    <col min="507" max="507" width="18.44140625" style="149" customWidth="1"/>
    <col min="508" max="508" width="10.109375" style="149" customWidth="1"/>
    <col min="509" max="509" width="15.5546875" style="149" customWidth="1"/>
    <col min="510" max="510" width="16" style="149" customWidth="1"/>
    <col min="511" max="511" width="7" style="149" customWidth="1"/>
    <col min="512" max="512" width="14.44140625" style="149" customWidth="1"/>
    <col min="513" max="513" width="11" style="149" customWidth="1"/>
    <col min="514" max="515" width="13.88671875" style="149" customWidth="1"/>
    <col min="516" max="516" width="12.109375" style="149" customWidth="1"/>
    <col min="517" max="517" width="13.88671875" style="149" customWidth="1"/>
    <col min="518" max="518" width="11.5546875" style="149" customWidth="1"/>
    <col min="519" max="519" width="15.109375" style="149" customWidth="1"/>
    <col min="520" max="520" width="13.88671875" style="149" customWidth="1"/>
    <col min="521" max="521" width="10.5546875" style="149" customWidth="1"/>
    <col min="522" max="522" width="13.88671875" style="149" customWidth="1"/>
    <col min="523" max="523" width="11.6640625" style="149" customWidth="1"/>
    <col min="524" max="524" width="0" style="149" hidden="1" customWidth="1"/>
    <col min="525" max="525" width="35.109375" style="149" customWidth="1"/>
    <col min="526" max="526" width="36.33203125" style="149" customWidth="1"/>
    <col min="527" max="759" width="9.109375" style="149"/>
    <col min="760" max="760" width="3.5546875" style="149" customWidth="1"/>
    <col min="761" max="761" width="25.6640625" style="149" customWidth="1"/>
    <col min="762" max="762" width="11.5546875" style="149" customWidth="1"/>
    <col min="763" max="763" width="18.44140625" style="149" customWidth="1"/>
    <col min="764" max="764" width="10.109375" style="149" customWidth="1"/>
    <col min="765" max="765" width="15.5546875" style="149" customWidth="1"/>
    <col min="766" max="766" width="16" style="149" customWidth="1"/>
    <col min="767" max="767" width="7" style="149" customWidth="1"/>
    <col min="768" max="768" width="14.44140625" style="149" customWidth="1"/>
    <col min="769" max="769" width="11" style="149" customWidth="1"/>
    <col min="770" max="771" width="13.88671875" style="149" customWidth="1"/>
    <col min="772" max="772" width="12.109375" style="149" customWidth="1"/>
    <col min="773" max="773" width="13.88671875" style="149" customWidth="1"/>
    <col min="774" max="774" width="11.5546875" style="149" customWidth="1"/>
    <col min="775" max="775" width="15.109375" style="149" customWidth="1"/>
    <col min="776" max="776" width="13.88671875" style="149" customWidth="1"/>
    <col min="777" max="777" width="10.5546875" style="149" customWidth="1"/>
    <col min="778" max="778" width="13.88671875" style="149" customWidth="1"/>
    <col min="779" max="779" width="11.6640625" style="149" customWidth="1"/>
    <col min="780" max="780" width="0" style="149" hidden="1" customWidth="1"/>
    <col min="781" max="781" width="35.109375" style="149" customWidth="1"/>
    <col min="782" max="782" width="36.33203125" style="149" customWidth="1"/>
    <col min="783" max="1015" width="9.109375" style="149"/>
    <col min="1016" max="1016" width="3.5546875" style="149" customWidth="1"/>
    <col min="1017" max="1017" width="25.6640625" style="149" customWidth="1"/>
    <col min="1018" max="1018" width="11.5546875" style="149" customWidth="1"/>
    <col min="1019" max="1019" width="18.44140625" style="149" customWidth="1"/>
    <col min="1020" max="1020" width="10.109375" style="149" customWidth="1"/>
    <col min="1021" max="1021" width="15.5546875" style="149" customWidth="1"/>
    <col min="1022" max="1022" width="16" style="149" customWidth="1"/>
    <col min="1023" max="1023" width="7" style="149" customWidth="1"/>
    <col min="1024" max="1024" width="14.44140625" style="149" customWidth="1"/>
    <col min="1025" max="1025" width="11" style="149" customWidth="1"/>
    <col min="1026" max="1027" width="13.88671875" style="149" customWidth="1"/>
    <col min="1028" max="1028" width="12.109375" style="149" customWidth="1"/>
    <col min="1029" max="1029" width="13.88671875" style="149" customWidth="1"/>
    <col min="1030" max="1030" width="11.5546875" style="149" customWidth="1"/>
    <col min="1031" max="1031" width="15.109375" style="149" customWidth="1"/>
    <col min="1032" max="1032" width="13.88671875" style="149" customWidth="1"/>
    <col min="1033" max="1033" width="10.5546875" style="149" customWidth="1"/>
    <col min="1034" max="1034" width="13.88671875" style="149" customWidth="1"/>
    <col min="1035" max="1035" width="11.6640625" style="149" customWidth="1"/>
    <col min="1036" max="1036" width="0" style="149" hidden="1" customWidth="1"/>
    <col min="1037" max="1037" width="35.109375" style="149" customWidth="1"/>
    <col min="1038" max="1038" width="36.33203125" style="149" customWidth="1"/>
    <col min="1039" max="1271" width="9.109375" style="149"/>
    <col min="1272" max="1272" width="3.5546875" style="149" customWidth="1"/>
    <col min="1273" max="1273" width="25.6640625" style="149" customWidth="1"/>
    <col min="1274" max="1274" width="11.5546875" style="149" customWidth="1"/>
    <col min="1275" max="1275" width="18.44140625" style="149" customWidth="1"/>
    <col min="1276" max="1276" width="10.109375" style="149" customWidth="1"/>
    <col min="1277" max="1277" width="15.5546875" style="149" customWidth="1"/>
    <col min="1278" max="1278" width="16" style="149" customWidth="1"/>
    <col min="1279" max="1279" width="7" style="149" customWidth="1"/>
    <col min="1280" max="1280" width="14.44140625" style="149" customWidth="1"/>
    <col min="1281" max="1281" width="11" style="149" customWidth="1"/>
    <col min="1282" max="1283" width="13.88671875" style="149" customWidth="1"/>
    <col min="1284" max="1284" width="12.109375" style="149" customWidth="1"/>
    <col min="1285" max="1285" width="13.88671875" style="149" customWidth="1"/>
    <col min="1286" max="1286" width="11.5546875" style="149" customWidth="1"/>
    <col min="1287" max="1287" width="15.109375" style="149" customWidth="1"/>
    <col min="1288" max="1288" width="13.88671875" style="149" customWidth="1"/>
    <col min="1289" max="1289" width="10.5546875" style="149" customWidth="1"/>
    <col min="1290" max="1290" width="13.88671875" style="149" customWidth="1"/>
    <col min="1291" max="1291" width="11.6640625" style="149" customWidth="1"/>
    <col min="1292" max="1292" width="0" style="149" hidden="1" customWidth="1"/>
    <col min="1293" max="1293" width="35.109375" style="149" customWidth="1"/>
    <col min="1294" max="1294" width="36.33203125" style="149" customWidth="1"/>
    <col min="1295" max="1527" width="9.109375" style="149"/>
    <col min="1528" max="1528" width="3.5546875" style="149" customWidth="1"/>
    <col min="1529" max="1529" width="25.6640625" style="149" customWidth="1"/>
    <col min="1530" max="1530" width="11.5546875" style="149" customWidth="1"/>
    <col min="1531" max="1531" width="18.44140625" style="149" customWidth="1"/>
    <col min="1532" max="1532" width="10.109375" style="149" customWidth="1"/>
    <col min="1533" max="1533" width="15.5546875" style="149" customWidth="1"/>
    <col min="1534" max="1534" width="16" style="149" customWidth="1"/>
    <col min="1535" max="1535" width="7" style="149" customWidth="1"/>
    <col min="1536" max="1536" width="14.44140625" style="149" customWidth="1"/>
    <col min="1537" max="1537" width="11" style="149" customWidth="1"/>
    <col min="1538" max="1539" width="13.88671875" style="149" customWidth="1"/>
    <col min="1540" max="1540" width="12.109375" style="149" customWidth="1"/>
    <col min="1541" max="1541" width="13.88671875" style="149" customWidth="1"/>
    <col min="1542" max="1542" width="11.5546875" style="149" customWidth="1"/>
    <col min="1543" max="1543" width="15.109375" style="149" customWidth="1"/>
    <col min="1544" max="1544" width="13.88671875" style="149" customWidth="1"/>
    <col min="1545" max="1545" width="10.5546875" style="149" customWidth="1"/>
    <col min="1546" max="1546" width="13.88671875" style="149" customWidth="1"/>
    <col min="1547" max="1547" width="11.6640625" style="149" customWidth="1"/>
    <col min="1548" max="1548" width="0" style="149" hidden="1" customWidth="1"/>
    <col min="1549" max="1549" width="35.109375" style="149" customWidth="1"/>
    <col min="1550" max="1550" width="36.33203125" style="149" customWidth="1"/>
    <col min="1551" max="1783" width="9.109375" style="149"/>
    <col min="1784" max="1784" width="3.5546875" style="149" customWidth="1"/>
    <col min="1785" max="1785" width="25.6640625" style="149" customWidth="1"/>
    <col min="1786" max="1786" width="11.5546875" style="149" customWidth="1"/>
    <col min="1787" max="1787" width="18.44140625" style="149" customWidth="1"/>
    <col min="1788" max="1788" width="10.109375" style="149" customWidth="1"/>
    <col min="1789" max="1789" width="15.5546875" style="149" customWidth="1"/>
    <col min="1790" max="1790" width="16" style="149" customWidth="1"/>
    <col min="1791" max="1791" width="7" style="149" customWidth="1"/>
    <col min="1792" max="1792" width="14.44140625" style="149" customWidth="1"/>
    <col min="1793" max="1793" width="11" style="149" customWidth="1"/>
    <col min="1794" max="1795" width="13.88671875" style="149" customWidth="1"/>
    <col min="1796" max="1796" width="12.109375" style="149" customWidth="1"/>
    <col min="1797" max="1797" width="13.88671875" style="149" customWidth="1"/>
    <col min="1798" max="1798" width="11.5546875" style="149" customWidth="1"/>
    <col min="1799" max="1799" width="15.109375" style="149" customWidth="1"/>
    <col min="1800" max="1800" width="13.88671875" style="149" customWidth="1"/>
    <col min="1801" max="1801" width="10.5546875" style="149" customWidth="1"/>
    <col min="1802" max="1802" width="13.88671875" style="149" customWidth="1"/>
    <col min="1803" max="1803" width="11.6640625" style="149" customWidth="1"/>
    <col min="1804" max="1804" width="0" style="149" hidden="1" customWidth="1"/>
    <col min="1805" max="1805" width="35.109375" style="149" customWidth="1"/>
    <col min="1806" max="1806" width="36.33203125" style="149" customWidth="1"/>
    <col min="1807" max="2039" width="9.109375" style="149"/>
    <col min="2040" max="2040" width="3.5546875" style="149" customWidth="1"/>
    <col min="2041" max="2041" width="25.6640625" style="149" customWidth="1"/>
    <col min="2042" max="2042" width="11.5546875" style="149" customWidth="1"/>
    <col min="2043" max="2043" width="18.44140625" style="149" customWidth="1"/>
    <col min="2044" max="2044" width="10.109375" style="149" customWidth="1"/>
    <col min="2045" max="2045" width="15.5546875" style="149" customWidth="1"/>
    <col min="2046" max="2046" width="16" style="149" customWidth="1"/>
    <col min="2047" max="2047" width="7" style="149" customWidth="1"/>
    <col min="2048" max="2048" width="14.44140625" style="149" customWidth="1"/>
    <col min="2049" max="2049" width="11" style="149" customWidth="1"/>
    <col min="2050" max="2051" width="13.88671875" style="149" customWidth="1"/>
    <col min="2052" max="2052" width="12.109375" style="149" customWidth="1"/>
    <col min="2053" max="2053" width="13.88671875" style="149" customWidth="1"/>
    <col min="2054" max="2054" width="11.5546875" style="149" customWidth="1"/>
    <col min="2055" max="2055" width="15.109375" style="149" customWidth="1"/>
    <col min="2056" max="2056" width="13.88671875" style="149" customWidth="1"/>
    <col min="2057" max="2057" width="10.5546875" style="149" customWidth="1"/>
    <col min="2058" max="2058" width="13.88671875" style="149" customWidth="1"/>
    <col min="2059" max="2059" width="11.6640625" style="149" customWidth="1"/>
    <col min="2060" max="2060" width="0" style="149" hidden="1" customWidth="1"/>
    <col min="2061" max="2061" width="35.109375" style="149" customWidth="1"/>
    <col min="2062" max="2062" width="36.33203125" style="149" customWidth="1"/>
    <col min="2063" max="2295" width="9.109375" style="149"/>
    <col min="2296" max="2296" width="3.5546875" style="149" customWidth="1"/>
    <col min="2297" max="2297" width="25.6640625" style="149" customWidth="1"/>
    <col min="2298" max="2298" width="11.5546875" style="149" customWidth="1"/>
    <col min="2299" max="2299" width="18.44140625" style="149" customWidth="1"/>
    <col min="2300" max="2300" width="10.109375" style="149" customWidth="1"/>
    <col min="2301" max="2301" width="15.5546875" style="149" customWidth="1"/>
    <col min="2302" max="2302" width="16" style="149" customWidth="1"/>
    <col min="2303" max="2303" width="7" style="149" customWidth="1"/>
    <col min="2304" max="2304" width="14.44140625" style="149" customWidth="1"/>
    <col min="2305" max="2305" width="11" style="149" customWidth="1"/>
    <col min="2306" max="2307" width="13.88671875" style="149" customWidth="1"/>
    <col min="2308" max="2308" width="12.109375" style="149" customWidth="1"/>
    <col min="2309" max="2309" width="13.88671875" style="149" customWidth="1"/>
    <col min="2310" max="2310" width="11.5546875" style="149" customWidth="1"/>
    <col min="2311" max="2311" width="15.109375" style="149" customWidth="1"/>
    <col min="2312" max="2312" width="13.88671875" style="149" customWidth="1"/>
    <col min="2313" max="2313" width="10.5546875" style="149" customWidth="1"/>
    <col min="2314" max="2314" width="13.88671875" style="149" customWidth="1"/>
    <col min="2315" max="2315" width="11.6640625" style="149" customWidth="1"/>
    <col min="2316" max="2316" width="0" style="149" hidden="1" customWidth="1"/>
    <col min="2317" max="2317" width="35.109375" style="149" customWidth="1"/>
    <col min="2318" max="2318" width="36.33203125" style="149" customWidth="1"/>
    <col min="2319" max="2551" width="9.109375" style="149"/>
    <col min="2552" max="2552" width="3.5546875" style="149" customWidth="1"/>
    <col min="2553" max="2553" width="25.6640625" style="149" customWidth="1"/>
    <col min="2554" max="2554" width="11.5546875" style="149" customWidth="1"/>
    <col min="2555" max="2555" width="18.44140625" style="149" customWidth="1"/>
    <col min="2556" max="2556" width="10.109375" style="149" customWidth="1"/>
    <col min="2557" max="2557" width="15.5546875" style="149" customWidth="1"/>
    <col min="2558" max="2558" width="16" style="149" customWidth="1"/>
    <col min="2559" max="2559" width="7" style="149" customWidth="1"/>
    <col min="2560" max="2560" width="14.44140625" style="149" customWidth="1"/>
    <col min="2561" max="2561" width="11" style="149" customWidth="1"/>
    <col min="2562" max="2563" width="13.88671875" style="149" customWidth="1"/>
    <col min="2564" max="2564" width="12.109375" style="149" customWidth="1"/>
    <col min="2565" max="2565" width="13.88671875" style="149" customWidth="1"/>
    <col min="2566" max="2566" width="11.5546875" style="149" customWidth="1"/>
    <col min="2567" max="2567" width="15.109375" style="149" customWidth="1"/>
    <col min="2568" max="2568" width="13.88671875" style="149" customWidth="1"/>
    <col min="2569" max="2569" width="10.5546875" style="149" customWidth="1"/>
    <col min="2570" max="2570" width="13.88671875" style="149" customWidth="1"/>
    <col min="2571" max="2571" width="11.6640625" style="149" customWidth="1"/>
    <col min="2572" max="2572" width="0" style="149" hidden="1" customWidth="1"/>
    <col min="2573" max="2573" width="35.109375" style="149" customWidth="1"/>
    <col min="2574" max="2574" width="36.33203125" style="149" customWidth="1"/>
    <col min="2575" max="2807" width="9.109375" style="149"/>
    <col min="2808" max="2808" width="3.5546875" style="149" customWidth="1"/>
    <col min="2809" max="2809" width="25.6640625" style="149" customWidth="1"/>
    <col min="2810" max="2810" width="11.5546875" style="149" customWidth="1"/>
    <col min="2811" max="2811" width="18.44140625" style="149" customWidth="1"/>
    <col min="2812" max="2812" width="10.109375" style="149" customWidth="1"/>
    <col min="2813" max="2813" width="15.5546875" style="149" customWidth="1"/>
    <col min="2814" max="2814" width="16" style="149" customWidth="1"/>
    <col min="2815" max="2815" width="7" style="149" customWidth="1"/>
    <col min="2816" max="2816" width="14.44140625" style="149" customWidth="1"/>
    <col min="2817" max="2817" width="11" style="149" customWidth="1"/>
    <col min="2818" max="2819" width="13.88671875" style="149" customWidth="1"/>
    <col min="2820" max="2820" width="12.109375" style="149" customWidth="1"/>
    <col min="2821" max="2821" width="13.88671875" style="149" customWidth="1"/>
    <col min="2822" max="2822" width="11.5546875" style="149" customWidth="1"/>
    <col min="2823" max="2823" width="15.109375" style="149" customWidth="1"/>
    <col min="2824" max="2824" width="13.88671875" style="149" customWidth="1"/>
    <col min="2825" max="2825" width="10.5546875" style="149" customWidth="1"/>
    <col min="2826" max="2826" width="13.88671875" style="149" customWidth="1"/>
    <col min="2827" max="2827" width="11.6640625" style="149" customWidth="1"/>
    <col min="2828" max="2828" width="0" style="149" hidden="1" customWidth="1"/>
    <col min="2829" max="2829" width="35.109375" style="149" customWidth="1"/>
    <col min="2830" max="2830" width="36.33203125" style="149" customWidth="1"/>
    <col min="2831" max="3063" width="9.109375" style="149"/>
    <col min="3064" max="3064" width="3.5546875" style="149" customWidth="1"/>
    <col min="3065" max="3065" width="25.6640625" style="149" customWidth="1"/>
    <col min="3066" max="3066" width="11.5546875" style="149" customWidth="1"/>
    <col min="3067" max="3067" width="18.44140625" style="149" customWidth="1"/>
    <col min="3068" max="3068" width="10.109375" style="149" customWidth="1"/>
    <col min="3069" max="3069" width="15.5546875" style="149" customWidth="1"/>
    <col min="3070" max="3070" width="16" style="149" customWidth="1"/>
    <col min="3071" max="3071" width="7" style="149" customWidth="1"/>
    <col min="3072" max="3072" width="14.44140625" style="149" customWidth="1"/>
    <col min="3073" max="3073" width="11" style="149" customWidth="1"/>
    <col min="3074" max="3075" width="13.88671875" style="149" customWidth="1"/>
    <col min="3076" max="3076" width="12.109375" style="149" customWidth="1"/>
    <col min="3077" max="3077" width="13.88671875" style="149" customWidth="1"/>
    <col min="3078" max="3078" width="11.5546875" style="149" customWidth="1"/>
    <col min="3079" max="3079" width="15.109375" style="149" customWidth="1"/>
    <col min="3080" max="3080" width="13.88671875" style="149" customWidth="1"/>
    <col min="3081" max="3081" width="10.5546875" style="149" customWidth="1"/>
    <col min="3082" max="3082" width="13.88671875" style="149" customWidth="1"/>
    <col min="3083" max="3083" width="11.6640625" style="149" customWidth="1"/>
    <col min="3084" max="3084" width="0" style="149" hidden="1" customWidth="1"/>
    <col min="3085" max="3085" width="35.109375" style="149" customWidth="1"/>
    <col min="3086" max="3086" width="36.33203125" style="149" customWidth="1"/>
    <col min="3087" max="3319" width="9.109375" style="149"/>
    <col min="3320" max="3320" width="3.5546875" style="149" customWidth="1"/>
    <col min="3321" max="3321" width="25.6640625" style="149" customWidth="1"/>
    <col min="3322" max="3322" width="11.5546875" style="149" customWidth="1"/>
    <col min="3323" max="3323" width="18.44140625" style="149" customWidth="1"/>
    <col min="3324" max="3324" width="10.109375" style="149" customWidth="1"/>
    <col min="3325" max="3325" width="15.5546875" style="149" customWidth="1"/>
    <col min="3326" max="3326" width="16" style="149" customWidth="1"/>
    <col min="3327" max="3327" width="7" style="149" customWidth="1"/>
    <col min="3328" max="3328" width="14.44140625" style="149" customWidth="1"/>
    <col min="3329" max="3329" width="11" style="149" customWidth="1"/>
    <col min="3330" max="3331" width="13.88671875" style="149" customWidth="1"/>
    <col min="3332" max="3332" width="12.109375" style="149" customWidth="1"/>
    <col min="3333" max="3333" width="13.88671875" style="149" customWidth="1"/>
    <col min="3334" max="3334" width="11.5546875" style="149" customWidth="1"/>
    <col min="3335" max="3335" width="15.109375" style="149" customWidth="1"/>
    <col min="3336" max="3336" width="13.88671875" style="149" customWidth="1"/>
    <col min="3337" max="3337" width="10.5546875" style="149" customWidth="1"/>
    <col min="3338" max="3338" width="13.88671875" style="149" customWidth="1"/>
    <col min="3339" max="3339" width="11.6640625" style="149" customWidth="1"/>
    <col min="3340" max="3340" width="0" style="149" hidden="1" customWidth="1"/>
    <col min="3341" max="3341" width="35.109375" style="149" customWidth="1"/>
    <col min="3342" max="3342" width="36.33203125" style="149" customWidth="1"/>
    <col min="3343" max="3575" width="9.109375" style="149"/>
    <col min="3576" max="3576" width="3.5546875" style="149" customWidth="1"/>
    <col min="3577" max="3577" width="25.6640625" style="149" customWidth="1"/>
    <col min="3578" max="3578" width="11.5546875" style="149" customWidth="1"/>
    <col min="3579" max="3579" width="18.44140625" style="149" customWidth="1"/>
    <col min="3580" max="3580" width="10.109375" style="149" customWidth="1"/>
    <col min="3581" max="3581" width="15.5546875" style="149" customWidth="1"/>
    <col min="3582" max="3582" width="16" style="149" customWidth="1"/>
    <col min="3583" max="3583" width="7" style="149" customWidth="1"/>
    <col min="3584" max="3584" width="14.44140625" style="149" customWidth="1"/>
    <col min="3585" max="3585" width="11" style="149" customWidth="1"/>
    <col min="3586" max="3587" width="13.88671875" style="149" customWidth="1"/>
    <col min="3588" max="3588" width="12.109375" style="149" customWidth="1"/>
    <col min="3589" max="3589" width="13.88671875" style="149" customWidth="1"/>
    <col min="3590" max="3590" width="11.5546875" style="149" customWidth="1"/>
    <col min="3591" max="3591" width="15.109375" style="149" customWidth="1"/>
    <col min="3592" max="3592" width="13.88671875" style="149" customWidth="1"/>
    <col min="3593" max="3593" width="10.5546875" style="149" customWidth="1"/>
    <col min="3594" max="3594" width="13.88671875" style="149" customWidth="1"/>
    <col min="3595" max="3595" width="11.6640625" style="149" customWidth="1"/>
    <col min="3596" max="3596" width="0" style="149" hidden="1" customWidth="1"/>
    <col min="3597" max="3597" width="35.109375" style="149" customWidth="1"/>
    <col min="3598" max="3598" width="36.33203125" style="149" customWidth="1"/>
    <col min="3599" max="3831" width="9.109375" style="149"/>
    <col min="3832" max="3832" width="3.5546875" style="149" customWidth="1"/>
    <col min="3833" max="3833" width="25.6640625" style="149" customWidth="1"/>
    <col min="3834" max="3834" width="11.5546875" style="149" customWidth="1"/>
    <col min="3835" max="3835" width="18.44140625" style="149" customWidth="1"/>
    <col min="3836" max="3836" width="10.109375" style="149" customWidth="1"/>
    <col min="3837" max="3837" width="15.5546875" style="149" customWidth="1"/>
    <col min="3838" max="3838" width="16" style="149" customWidth="1"/>
    <col min="3839" max="3839" width="7" style="149" customWidth="1"/>
    <col min="3840" max="3840" width="14.44140625" style="149" customWidth="1"/>
    <col min="3841" max="3841" width="11" style="149" customWidth="1"/>
    <col min="3842" max="3843" width="13.88671875" style="149" customWidth="1"/>
    <col min="3844" max="3844" width="12.109375" style="149" customWidth="1"/>
    <col min="3845" max="3845" width="13.88671875" style="149" customWidth="1"/>
    <col min="3846" max="3846" width="11.5546875" style="149" customWidth="1"/>
    <col min="3847" max="3847" width="15.109375" style="149" customWidth="1"/>
    <col min="3848" max="3848" width="13.88671875" style="149" customWidth="1"/>
    <col min="3849" max="3849" width="10.5546875" style="149" customWidth="1"/>
    <col min="3850" max="3850" width="13.88671875" style="149" customWidth="1"/>
    <col min="3851" max="3851" width="11.6640625" style="149" customWidth="1"/>
    <col min="3852" max="3852" width="0" style="149" hidden="1" customWidth="1"/>
    <col min="3853" max="3853" width="35.109375" style="149" customWidth="1"/>
    <col min="3854" max="3854" width="36.33203125" style="149" customWidth="1"/>
    <col min="3855" max="4087" width="9.109375" style="149"/>
    <col min="4088" max="4088" width="3.5546875" style="149" customWidth="1"/>
    <col min="4089" max="4089" width="25.6640625" style="149" customWidth="1"/>
    <col min="4090" max="4090" width="11.5546875" style="149" customWidth="1"/>
    <col min="4091" max="4091" width="18.44140625" style="149" customWidth="1"/>
    <col min="4092" max="4092" width="10.109375" style="149" customWidth="1"/>
    <col min="4093" max="4093" width="15.5546875" style="149" customWidth="1"/>
    <col min="4094" max="4094" width="16" style="149" customWidth="1"/>
    <col min="4095" max="4095" width="7" style="149" customWidth="1"/>
    <col min="4096" max="4096" width="14.44140625" style="149" customWidth="1"/>
    <col min="4097" max="4097" width="11" style="149" customWidth="1"/>
    <col min="4098" max="4099" width="13.88671875" style="149" customWidth="1"/>
    <col min="4100" max="4100" width="12.109375" style="149" customWidth="1"/>
    <col min="4101" max="4101" width="13.88671875" style="149" customWidth="1"/>
    <col min="4102" max="4102" width="11.5546875" style="149" customWidth="1"/>
    <col min="4103" max="4103" width="15.109375" style="149" customWidth="1"/>
    <col min="4104" max="4104" width="13.88671875" style="149" customWidth="1"/>
    <col min="4105" max="4105" width="10.5546875" style="149" customWidth="1"/>
    <col min="4106" max="4106" width="13.88671875" style="149" customWidth="1"/>
    <col min="4107" max="4107" width="11.6640625" style="149" customWidth="1"/>
    <col min="4108" max="4108" width="0" style="149" hidden="1" customWidth="1"/>
    <col min="4109" max="4109" width="35.109375" style="149" customWidth="1"/>
    <col min="4110" max="4110" width="36.33203125" style="149" customWidth="1"/>
    <col min="4111" max="4343" width="9.109375" style="149"/>
    <col min="4344" max="4344" width="3.5546875" style="149" customWidth="1"/>
    <col min="4345" max="4345" width="25.6640625" style="149" customWidth="1"/>
    <col min="4346" max="4346" width="11.5546875" style="149" customWidth="1"/>
    <col min="4347" max="4347" width="18.44140625" style="149" customWidth="1"/>
    <col min="4348" max="4348" width="10.109375" style="149" customWidth="1"/>
    <col min="4349" max="4349" width="15.5546875" style="149" customWidth="1"/>
    <col min="4350" max="4350" width="16" style="149" customWidth="1"/>
    <col min="4351" max="4351" width="7" style="149" customWidth="1"/>
    <col min="4352" max="4352" width="14.44140625" style="149" customWidth="1"/>
    <col min="4353" max="4353" width="11" style="149" customWidth="1"/>
    <col min="4354" max="4355" width="13.88671875" style="149" customWidth="1"/>
    <col min="4356" max="4356" width="12.109375" style="149" customWidth="1"/>
    <col min="4357" max="4357" width="13.88671875" style="149" customWidth="1"/>
    <col min="4358" max="4358" width="11.5546875" style="149" customWidth="1"/>
    <col min="4359" max="4359" width="15.109375" style="149" customWidth="1"/>
    <col min="4360" max="4360" width="13.88671875" style="149" customWidth="1"/>
    <col min="4361" max="4361" width="10.5546875" style="149" customWidth="1"/>
    <col min="4362" max="4362" width="13.88671875" style="149" customWidth="1"/>
    <col min="4363" max="4363" width="11.6640625" style="149" customWidth="1"/>
    <col min="4364" max="4364" width="0" style="149" hidden="1" customWidth="1"/>
    <col min="4365" max="4365" width="35.109375" style="149" customWidth="1"/>
    <col min="4366" max="4366" width="36.33203125" style="149" customWidth="1"/>
    <col min="4367" max="4599" width="9.109375" style="149"/>
    <col min="4600" max="4600" width="3.5546875" style="149" customWidth="1"/>
    <col min="4601" max="4601" width="25.6640625" style="149" customWidth="1"/>
    <col min="4602" max="4602" width="11.5546875" style="149" customWidth="1"/>
    <col min="4603" max="4603" width="18.44140625" style="149" customWidth="1"/>
    <col min="4604" max="4604" width="10.109375" style="149" customWidth="1"/>
    <col min="4605" max="4605" width="15.5546875" style="149" customWidth="1"/>
    <col min="4606" max="4606" width="16" style="149" customWidth="1"/>
    <col min="4607" max="4607" width="7" style="149" customWidth="1"/>
    <col min="4608" max="4608" width="14.44140625" style="149" customWidth="1"/>
    <col min="4609" max="4609" width="11" style="149" customWidth="1"/>
    <col min="4610" max="4611" width="13.88671875" style="149" customWidth="1"/>
    <col min="4612" max="4612" width="12.109375" style="149" customWidth="1"/>
    <col min="4613" max="4613" width="13.88671875" style="149" customWidth="1"/>
    <col min="4614" max="4614" width="11.5546875" style="149" customWidth="1"/>
    <col min="4615" max="4615" width="15.109375" style="149" customWidth="1"/>
    <col min="4616" max="4616" width="13.88671875" style="149" customWidth="1"/>
    <col min="4617" max="4617" width="10.5546875" style="149" customWidth="1"/>
    <col min="4618" max="4618" width="13.88671875" style="149" customWidth="1"/>
    <col min="4619" max="4619" width="11.6640625" style="149" customWidth="1"/>
    <col min="4620" max="4620" width="0" style="149" hidden="1" customWidth="1"/>
    <col min="4621" max="4621" width="35.109375" style="149" customWidth="1"/>
    <col min="4622" max="4622" width="36.33203125" style="149" customWidth="1"/>
    <col min="4623" max="4855" width="9.109375" style="149"/>
    <col min="4856" max="4856" width="3.5546875" style="149" customWidth="1"/>
    <col min="4857" max="4857" width="25.6640625" style="149" customWidth="1"/>
    <col min="4858" max="4858" width="11.5546875" style="149" customWidth="1"/>
    <col min="4859" max="4859" width="18.44140625" style="149" customWidth="1"/>
    <col min="4860" max="4860" width="10.109375" style="149" customWidth="1"/>
    <col min="4861" max="4861" width="15.5546875" style="149" customWidth="1"/>
    <col min="4862" max="4862" width="16" style="149" customWidth="1"/>
    <col min="4863" max="4863" width="7" style="149" customWidth="1"/>
    <col min="4864" max="4864" width="14.44140625" style="149" customWidth="1"/>
    <col min="4865" max="4865" width="11" style="149" customWidth="1"/>
    <col min="4866" max="4867" width="13.88671875" style="149" customWidth="1"/>
    <col min="4868" max="4868" width="12.109375" style="149" customWidth="1"/>
    <col min="4869" max="4869" width="13.88671875" style="149" customWidth="1"/>
    <col min="4870" max="4870" width="11.5546875" style="149" customWidth="1"/>
    <col min="4871" max="4871" width="15.109375" style="149" customWidth="1"/>
    <col min="4872" max="4872" width="13.88671875" style="149" customWidth="1"/>
    <col min="4873" max="4873" width="10.5546875" style="149" customWidth="1"/>
    <col min="4874" max="4874" width="13.88671875" style="149" customWidth="1"/>
    <col min="4875" max="4875" width="11.6640625" style="149" customWidth="1"/>
    <col min="4876" max="4876" width="0" style="149" hidden="1" customWidth="1"/>
    <col min="4877" max="4877" width="35.109375" style="149" customWidth="1"/>
    <col min="4878" max="4878" width="36.33203125" style="149" customWidth="1"/>
    <col min="4879" max="5111" width="9.109375" style="149"/>
    <col min="5112" max="5112" width="3.5546875" style="149" customWidth="1"/>
    <col min="5113" max="5113" width="25.6640625" style="149" customWidth="1"/>
    <col min="5114" max="5114" width="11.5546875" style="149" customWidth="1"/>
    <col min="5115" max="5115" width="18.44140625" style="149" customWidth="1"/>
    <col min="5116" max="5116" width="10.109375" style="149" customWidth="1"/>
    <col min="5117" max="5117" width="15.5546875" style="149" customWidth="1"/>
    <col min="5118" max="5118" width="16" style="149" customWidth="1"/>
    <col min="5119" max="5119" width="7" style="149" customWidth="1"/>
    <col min="5120" max="5120" width="14.44140625" style="149" customWidth="1"/>
    <col min="5121" max="5121" width="11" style="149" customWidth="1"/>
    <col min="5122" max="5123" width="13.88671875" style="149" customWidth="1"/>
    <col min="5124" max="5124" width="12.109375" style="149" customWidth="1"/>
    <col min="5125" max="5125" width="13.88671875" style="149" customWidth="1"/>
    <col min="5126" max="5126" width="11.5546875" style="149" customWidth="1"/>
    <col min="5127" max="5127" width="15.109375" style="149" customWidth="1"/>
    <col min="5128" max="5128" width="13.88671875" style="149" customWidth="1"/>
    <col min="5129" max="5129" width="10.5546875" style="149" customWidth="1"/>
    <col min="5130" max="5130" width="13.88671875" style="149" customWidth="1"/>
    <col min="5131" max="5131" width="11.6640625" style="149" customWidth="1"/>
    <col min="5132" max="5132" width="0" style="149" hidden="1" customWidth="1"/>
    <col min="5133" max="5133" width="35.109375" style="149" customWidth="1"/>
    <col min="5134" max="5134" width="36.33203125" style="149" customWidth="1"/>
    <col min="5135" max="5367" width="9.109375" style="149"/>
    <col min="5368" max="5368" width="3.5546875" style="149" customWidth="1"/>
    <col min="5369" max="5369" width="25.6640625" style="149" customWidth="1"/>
    <col min="5370" max="5370" width="11.5546875" style="149" customWidth="1"/>
    <col min="5371" max="5371" width="18.44140625" style="149" customWidth="1"/>
    <col min="5372" max="5372" width="10.109375" style="149" customWidth="1"/>
    <col min="5373" max="5373" width="15.5546875" style="149" customWidth="1"/>
    <col min="5374" max="5374" width="16" style="149" customWidth="1"/>
    <col min="5375" max="5375" width="7" style="149" customWidth="1"/>
    <col min="5376" max="5376" width="14.44140625" style="149" customWidth="1"/>
    <col min="5377" max="5377" width="11" style="149" customWidth="1"/>
    <col min="5378" max="5379" width="13.88671875" style="149" customWidth="1"/>
    <col min="5380" max="5380" width="12.109375" style="149" customWidth="1"/>
    <col min="5381" max="5381" width="13.88671875" style="149" customWidth="1"/>
    <col min="5382" max="5382" width="11.5546875" style="149" customWidth="1"/>
    <col min="5383" max="5383" width="15.109375" style="149" customWidth="1"/>
    <col min="5384" max="5384" width="13.88671875" style="149" customWidth="1"/>
    <col min="5385" max="5385" width="10.5546875" style="149" customWidth="1"/>
    <col min="5386" max="5386" width="13.88671875" style="149" customWidth="1"/>
    <col min="5387" max="5387" width="11.6640625" style="149" customWidth="1"/>
    <col min="5388" max="5388" width="0" style="149" hidden="1" customWidth="1"/>
    <col min="5389" max="5389" width="35.109375" style="149" customWidth="1"/>
    <col min="5390" max="5390" width="36.33203125" style="149" customWidth="1"/>
    <col min="5391" max="5623" width="9.109375" style="149"/>
    <col min="5624" max="5624" width="3.5546875" style="149" customWidth="1"/>
    <col min="5625" max="5625" width="25.6640625" style="149" customWidth="1"/>
    <col min="5626" max="5626" width="11.5546875" style="149" customWidth="1"/>
    <col min="5627" max="5627" width="18.44140625" style="149" customWidth="1"/>
    <col min="5628" max="5628" width="10.109375" style="149" customWidth="1"/>
    <col min="5629" max="5629" width="15.5546875" style="149" customWidth="1"/>
    <col min="5630" max="5630" width="16" style="149" customWidth="1"/>
    <col min="5631" max="5631" width="7" style="149" customWidth="1"/>
    <col min="5632" max="5632" width="14.44140625" style="149" customWidth="1"/>
    <col min="5633" max="5633" width="11" style="149" customWidth="1"/>
    <col min="5634" max="5635" width="13.88671875" style="149" customWidth="1"/>
    <col min="5636" max="5636" width="12.109375" style="149" customWidth="1"/>
    <col min="5637" max="5637" width="13.88671875" style="149" customWidth="1"/>
    <col min="5638" max="5638" width="11.5546875" style="149" customWidth="1"/>
    <col min="5639" max="5639" width="15.109375" style="149" customWidth="1"/>
    <col min="5640" max="5640" width="13.88671875" style="149" customWidth="1"/>
    <col min="5641" max="5641" width="10.5546875" style="149" customWidth="1"/>
    <col min="5642" max="5642" width="13.88671875" style="149" customWidth="1"/>
    <col min="5643" max="5643" width="11.6640625" style="149" customWidth="1"/>
    <col min="5644" max="5644" width="0" style="149" hidden="1" customWidth="1"/>
    <col min="5645" max="5645" width="35.109375" style="149" customWidth="1"/>
    <col min="5646" max="5646" width="36.33203125" style="149" customWidth="1"/>
    <col min="5647" max="5879" width="9.109375" style="149"/>
    <col min="5880" max="5880" width="3.5546875" style="149" customWidth="1"/>
    <col min="5881" max="5881" width="25.6640625" style="149" customWidth="1"/>
    <col min="5882" max="5882" width="11.5546875" style="149" customWidth="1"/>
    <col min="5883" max="5883" width="18.44140625" style="149" customWidth="1"/>
    <col min="5884" max="5884" width="10.109375" style="149" customWidth="1"/>
    <col min="5885" max="5885" width="15.5546875" style="149" customWidth="1"/>
    <col min="5886" max="5886" width="16" style="149" customWidth="1"/>
    <col min="5887" max="5887" width="7" style="149" customWidth="1"/>
    <col min="5888" max="5888" width="14.44140625" style="149" customWidth="1"/>
    <col min="5889" max="5889" width="11" style="149" customWidth="1"/>
    <col min="5890" max="5891" width="13.88671875" style="149" customWidth="1"/>
    <col min="5892" max="5892" width="12.109375" style="149" customWidth="1"/>
    <col min="5893" max="5893" width="13.88671875" style="149" customWidth="1"/>
    <col min="5894" max="5894" width="11.5546875" style="149" customWidth="1"/>
    <col min="5895" max="5895" width="15.109375" style="149" customWidth="1"/>
    <col min="5896" max="5896" width="13.88671875" style="149" customWidth="1"/>
    <col min="5897" max="5897" width="10.5546875" style="149" customWidth="1"/>
    <col min="5898" max="5898" width="13.88671875" style="149" customWidth="1"/>
    <col min="5899" max="5899" width="11.6640625" style="149" customWidth="1"/>
    <col min="5900" max="5900" width="0" style="149" hidden="1" customWidth="1"/>
    <col min="5901" max="5901" width="35.109375" style="149" customWidth="1"/>
    <col min="5902" max="5902" width="36.33203125" style="149" customWidth="1"/>
    <col min="5903" max="6135" width="9.109375" style="149"/>
    <col min="6136" max="6136" width="3.5546875" style="149" customWidth="1"/>
    <col min="6137" max="6137" width="25.6640625" style="149" customWidth="1"/>
    <col min="6138" max="6138" width="11.5546875" style="149" customWidth="1"/>
    <col min="6139" max="6139" width="18.44140625" style="149" customWidth="1"/>
    <col min="6140" max="6140" width="10.109375" style="149" customWidth="1"/>
    <col min="6141" max="6141" width="15.5546875" style="149" customWidth="1"/>
    <col min="6142" max="6142" width="16" style="149" customWidth="1"/>
    <col min="6143" max="6143" width="7" style="149" customWidth="1"/>
    <col min="6144" max="6144" width="14.44140625" style="149" customWidth="1"/>
    <col min="6145" max="6145" width="11" style="149" customWidth="1"/>
    <col min="6146" max="6147" width="13.88671875" style="149" customWidth="1"/>
    <col min="6148" max="6148" width="12.109375" style="149" customWidth="1"/>
    <col min="6149" max="6149" width="13.88671875" style="149" customWidth="1"/>
    <col min="6150" max="6150" width="11.5546875" style="149" customWidth="1"/>
    <col min="6151" max="6151" width="15.109375" style="149" customWidth="1"/>
    <col min="6152" max="6152" width="13.88671875" style="149" customWidth="1"/>
    <col min="6153" max="6153" width="10.5546875" style="149" customWidth="1"/>
    <col min="6154" max="6154" width="13.88671875" style="149" customWidth="1"/>
    <col min="6155" max="6155" width="11.6640625" style="149" customWidth="1"/>
    <col min="6156" max="6156" width="0" style="149" hidden="1" customWidth="1"/>
    <col min="6157" max="6157" width="35.109375" style="149" customWidth="1"/>
    <col min="6158" max="6158" width="36.33203125" style="149" customWidth="1"/>
    <col min="6159" max="6391" width="9.109375" style="149"/>
    <col min="6392" max="6392" width="3.5546875" style="149" customWidth="1"/>
    <col min="6393" max="6393" width="25.6640625" style="149" customWidth="1"/>
    <col min="6394" max="6394" width="11.5546875" style="149" customWidth="1"/>
    <col min="6395" max="6395" width="18.44140625" style="149" customWidth="1"/>
    <col min="6396" max="6396" width="10.109375" style="149" customWidth="1"/>
    <col min="6397" max="6397" width="15.5546875" style="149" customWidth="1"/>
    <col min="6398" max="6398" width="16" style="149" customWidth="1"/>
    <col min="6399" max="6399" width="7" style="149" customWidth="1"/>
    <col min="6400" max="6400" width="14.44140625" style="149" customWidth="1"/>
    <col min="6401" max="6401" width="11" style="149" customWidth="1"/>
    <col min="6402" max="6403" width="13.88671875" style="149" customWidth="1"/>
    <col min="6404" max="6404" width="12.109375" style="149" customWidth="1"/>
    <col min="6405" max="6405" width="13.88671875" style="149" customWidth="1"/>
    <col min="6406" max="6406" width="11.5546875" style="149" customWidth="1"/>
    <col min="6407" max="6407" width="15.109375" style="149" customWidth="1"/>
    <col min="6408" max="6408" width="13.88671875" style="149" customWidth="1"/>
    <col min="6409" max="6409" width="10.5546875" style="149" customWidth="1"/>
    <col min="6410" max="6410" width="13.88671875" style="149" customWidth="1"/>
    <col min="6411" max="6411" width="11.6640625" style="149" customWidth="1"/>
    <col min="6412" max="6412" width="0" style="149" hidden="1" customWidth="1"/>
    <col min="6413" max="6413" width="35.109375" style="149" customWidth="1"/>
    <col min="6414" max="6414" width="36.33203125" style="149" customWidth="1"/>
    <col min="6415" max="6647" width="9.109375" style="149"/>
    <col min="6648" max="6648" width="3.5546875" style="149" customWidth="1"/>
    <col min="6649" max="6649" width="25.6640625" style="149" customWidth="1"/>
    <col min="6650" max="6650" width="11.5546875" style="149" customWidth="1"/>
    <col min="6651" max="6651" width="18.44140625" style="149" customWidth="1"/>
    <col min="6652" max="6652" width="10.109375" style="149" customWidth="1"/>
    <col min="6653" max="6653" width="15.5546875" style="149" customWidth="1"/>
    <col min="6654" max="6654" width="16" style="149" customWidth="1"/>
    <col min="6655" max="6655" width="7" style="149" customWidth="1"/>
    <col min="6656" max="6656" width="14.44140625" style="149" customWidth="1"/>
    <col min="6657" max="6657" width="11" style="149" customWidth="1"/>
    <col min="6658" max="6659" width="13.88671875" style="149" customWidth="1"/>
    <col min="6660" max="6660" width="12.109375" style="149" customWidth="1"/>
    <col min="6661" max="6661" width="13.88671875" style="149" customWidth="1"/>
    <col min="6662" max="6662" width="11.5546875" style="149" customWidth="1"/>
    <col min="6663" max="6663" width="15.109375" style="149" customWidth="1"/>
    <col min="6664" max="6664" width="13.88671875" style="149" customWidth="1"/>
    <col min="6665" max="6665" width="10.5546875" style="149" customWidth="1"/>
    <col min="6666" max="6666" width="13.88671875" style="149" customWidth="1"/>
    <col min="6667" max="6667" width="11.6640625" style="149" customWidth="1"/>
    <col min="6668" max="6668" width="0" style="149" hidden="1" customWidth="1"/>
    <col min="6669" max="6669" width="35.109375" style="149" customWidth="1"/>
    <col min="6670" max="6670" width="36.33203125" style="149" customWidth="1"/>
    <col min="6671" max="6903" width="9.109375" style="149"/>
    <col min="6904" max="6904" width="3.5546875" style="149" customWidth="1"/>
    <col min="6905" max="6905" width="25.6640625" style="149" customWidth="1"/>
    <col min="6906" max="6906" width="11.5546875" style="149" customWidth="1"/>
    <col min="6907" max="6907" width="18.44140625" style="149" customWidth="1"/>
    <col min="6908" max="6908" width="10.109375" style="149" customWidth="1"/>
    <col min="6909" max="6909" width="15.5546875" style="149" customWidth="1"/>
    <col min="6910" max="6910" width="16" style="149" customWidth="1"/>
    <col min="6911" max="6911" width="7" style="149" customWidth="1"/>
    <col min="6912" max="6912" width="14.44140625" style="149" customWidth="1"/>
    <col min="6913" max="6913" width="11" style="149" customWidth="1"/>
    <col min="6914" max="6915" width="13.88671875" style="149" customWidth="1"/>
    <col min="6916" max="6916" width="12.109375" style="149" customWidth="1"/>
    <col min="6917" max="6917" width="13.88671875" style="149" customWidth="1"/>
    <col min="6918" max="6918" width="11.5546875" style="149" customWidth="1"/>
    <col min="6919" max="6919" width="15.109375" style="149" customWidth="1"/>
    <col min="6920" max="6920" width="13.88671875" style="149" customWidth="1"/>
    <col min="6921" max="6921" width="10.5546875" style="149" customWidth="1"/>
    <col min="6922" max="6922" width="13.88671875" style="149" customWidth="1"/>
    <col min="6923" max="6923" width="11.6640625" style="149" customWidth="1"/>
    <col min="6924" max="6924" width="0" style="149" hidden="1" customWidth="1"/>
    <col min="6925" max="6925" width="35.109375" style="149" customWidth="1"/>
    <col min="6926" max="6926" width="36.33203125" style="149" customWidth="1"/>
    <col min="6927" max="7159" width="9.109375" style="149"/>
    <col min="7160" max="7160" width="3.5546875" style="149" customWidth="1"/>
    <col min="7161" max="7161" width="25.6640625" style="149" customWidth="1"/>
    <col min="7162" max="7162" width="11.5546875" style="149" customWidth="1"/>
    <col min="7163" max="7163" width="18.44140625" style="149" customWidth="1"/>
    <col min="7164" max="7164" width="10.109375" style="149" customWidth="1"/>
    <col min="7165" max="7165" width="15.5546875" style="149" customWidth="1"/>
    <col min="7166" max="7166" width="16" style="149" customWidth="1"/>
    <col min="7167" max="7167" width="7" style="149" customWidth="1"/>
    <col min="7168" max="7168" width="14.44140625" style="149" customWidth="1"/>
    <col min="7169" max="7169" width="11" style="149" customWidth="1"/>
    <col min="7170" max="7171" width="13.88671875" style="149" customWidth="1"/>
    <col min="7172" max="7172" width="12.109375" style="149" customWidth="1"/>
    <col min="7173" max="7173" width="13.88671875" style="149" customWidth="1"/>
    <col min="7174" max="7174" width="11.5546875" style="149" customWidth="1"/>
    <col min="7175" max="7175" width="15.109375" style="149" customWidth="1"/>
    <col min="7176" max="7176" width="13.88671875" style="149" customWidth="1"/>
    <col min="7177" max="7177" width="10.5546875" style="149" customWidth="1"/>
    <col min="7178" max="7178" width="13.88671875" style="149" customWidth="1"/>
    <col min="7179" max="7179" width="11.6640625" style="149" customWidth="1"/>
    <col min="7180" max="7180" width="0" style="149" hidden="1" customWidth="1"/>
    <col min="7181" max="7181" width="35.109375" style="149" customWidth="1"/>
    <col min="7182" max="7182" width="36.33203125" style="149" customWidth="1"/>
    <col min="7183" max="7415" width="9.109375" style="149"/>
    <col min="7416" max="7416" width="3.5546875" style="149" customWidth="1"/>
    <col min="7417" max="7417" width="25.6640625" style="149" customWidth="1"/>
    <col min="7418" max="7418" width="11.5546875" style="149" customWidth="1"/>
    <col min="7419" max="7419" width="18.44140625" style="149" customWidth="1"/>
    <col min="7420" max="7420" width="10.109375" style="149" customWidth="1"/>
    <col min="7421" max="7421" width="15.5546875" style="149" customWidth="1"/>
    <col min="7422" max="7422" width="16" style="149" customWidth="1"/>
    <col min="7423" max="7423" width="7" style="149" customWidth="1"/>
    <col min="7424" max="7424" width="14.44140625" style="149" customWidth="1"/>
    <col min="7425" max="7425" width="11" style="149" customWidth="1"/>
    <col min="7426" max="7427" width="13.88671875" style="149" customWidth="1"/>
    <col min="7428" max="7428" width="12.109375" style="149" customWidth="1"/>
    <col min="7429" max="7429" width="13.88671875" style="149" customWidth="1"/>
    <col min="7430" max="7430" width="11.5546875" style="149" customWidth="1"/>
    <col min="7431" max="7431" width="15.109375" style="149" customWidth="1"/>
    <col min="7432" max="7432" width="13.88671875" style="149" customWidth="1"/>
    <col min="7433" max="7433" width="10.5546875" style="149" customWidth="1"/>
    <col min="7434" max="7434" width="13.88671875" style="149" customWidth="1"/>
    <col min="7435" max="7435" width="11.6640625" style="149" customWidth="1"/>
    <col min="7436" max="7436" width="0" style="149" hidden="1" customWidth="1"/>
    <col min="7437" max="7437" width="35.109375" style="149" customWidth="1"/>
    <col min="7438" max="7438" width="36.33203125" style="149" customWidth="1"/>
    <col min="7439" max="7671" width="9.109375" style="149"/>
    <col min="7672" max="7672" width="3.5546875" style="149" customWidth="1"/>
    <col min="7673" max="7673" width="25.6640625" style="149" customWidth="1"/>
    <col min="7674" max="7674" width="11.5546875" style="149" customWidth="1"/>
    <col min="7675" max="7675" width="18.44140625" style="149" customWidth="1"/>
    <col min="7676" max="7676" width="10.109375" style="149" customWidth="1"/>
    <col min="7677" max="7677" width="15.5546875" style="149" customWidth="1"/>
    <col min="7678" max="7678" width="16" style="149" customWidth="1"/>
    <col min="7679" max="7679" width="7" style="149" customWidth="1"/>
    <col min="7680" max="7680" width="14.44140625" style="149" customWidth="1"/>
    <col min="7681" max="7681" width="11" style="149" customWidth="1"/>
    <col min="7682" max="7683" width="13.88671875" style="149" customWidth="1"/>
    <col min="7684" max="7684" width="12.109375" style="149" customWidth="1"/>
    <col min="7685" max="7685" width="13.88671875" style="149" customWidth="1"/>
    <col min="7686" max="7686" width="11.5546875" style="149" customWidth="1"/>
    <col min="7687" max="7687" width="15.109375" style="149" customWidth="1"/>
    <col min="7688" max="7688" width="13.88671875" style="149" customWidth="1"/>
    <col min="7689" max="7689" width="10.5546875" style="149" customWidth="1"/>
    <col min="7690" max="7690" width="13.88671875" style="149" customWidth="1"/>
    <col min="7691" max="7691" width="11.6640625" style="149" customWidth="1"/>
    <col min="7692" max="7692" width="0" style="149" hidden="1" customWidth="1"/>
    <col min="7693" max="7693" width="35.109375" style="149" customWidth="1"/>
    <col min="7694" max="7694" width="36.33203125" style="149" customWidth="1"/>
    <col min="7695" max="7927" width="9.109375" style="149"/>
    <col min="7928" max="7928" width="3.5546875" style="149" customWidth="1"/>
    <col min="7929" max="7929" width="25.6640625" style="149" customWidth="1"/>
    <col min="7930" max="7930" width="11.5546875" style="149" customWidth="1"/>
    <col min="7931" max="7931" width="18.44140625" style="149" customWidth="1"/>
    <col min="7932" max="7932" width="10.109375" style="149" customWidth="1"/>
    <col min="7933" max="7933" width="15.5546875" style="149" customWidth="1"/>
    <col min="7934" max="7934" width="16" style="149" customWidth="1"/>
    <col min="7935" max="7935" width="7" style="149" customWidth="1"/>
    <col min="7936" max="7936" width="14.44140625" style="149" customWidth="1"/>
    <col min="7937" max="7937" width="11" style="149" customWidth="1"/>
    <col min="7938" max="7939" width="13.88671875" style="149" customWidth="1"/>
    <col min="7940" max="7940" width="12.109375" style="149" customWidth="1"/>
    <col min="7941" max="7941" width="13.88671875" style="149" customWidth="1"/>
    <col min="7942" max="7942" width="11.5546875" style="149" customWidth="1"/>
    <col min="7943" max="7943" width="15.109375" style="149" customWidth="1"/>
    <col min="7944" max="7944" width="13.88671875" style="149" customWidth="1"/>
    <col min="7945" max="7945" width="10.5546875" style="149" customWidth="1"/>
    <col min="7946" max="7946" width="13.88671875" style="149" customWidth="1"/>
    <col min="7947" max="7947" width="11.6640625" style="149" customWidth="1"/>
    <col min="7948" max="7948" width="0" style="149" hidden="1" customWidth="1"/>
    <col min="7949" max="7949" width="35.109375" style="149" customWidth="1"/>
    <col min="7950" max="7950" width="36.33203125" style="149" customWidth="1"/>
    <col min="7951" max="8183" width="9.109375" style="149"/>
    <col min="8184" max="8184" width="3.5546875" style="149" customWidth="1"/>
    <col min="8185" max="8185" width="25.6640625" style="149" customWidth="1"/>
    <col min="8186" max="8186" width="11.5546875" style="149" customWidth="1"/>
    <col min="8187" max="8187" width="18.44140625" style="149" customWidth="1"/>
    <col min="8188" max="8188" width="10.109375" style="149" customWidth="1"/>
    <col min="8189" max="8189" width="15.5546875" style="149" customWidth="1"/>
    <col min="8190" max="8190" width="16" style="149" customWidth="1"/>
    <col min="8191" max="8191" width="7" style="149" customWidth="1"/>
    <col min="8192" max="8192" width="14.44140625" style="149" customWidth="1"/>
    <col min="8193" max="8193" width="11" style="149" customWidth="1"/>
    <col min="8194" max="8195" width="13.88671875" style="149" customWidth="1"/>
    <col min="8196" max="8196" width="12.109375" style="149" customWidth="1"/>
    <col min="8197" max="8197" width="13.88671875" style="149" customWidth="1"/>
    <col min="8198" max="8198" width="11.5546875" style="149" customWidth="1"/>
    <col min="8199" max="8199" width="15.109375" style="149" customWidth="1"/>
    <col min="8200" max="8200" width="13.88671875" style="149" customWidth="1"/>
    <col min="8201" max="8201" width="10.5546875" style="149" customWidth="1"/>
    <col min="8202" max="8202" width="13.88671875" style="149" customWidth="1"/>
    <col min="8203" max="8203" width="11.6640625" style="149" customWidth="1"/>
    <col min="8204" max="8204" width="0" style="149" hidden="1" customWidth="1"/>
    <col min="8205" max="8205" width="35.109375" style="149" customWidth="1"/>
    <col min="8206" max="8206" width="36.33203125" style="149" customWidth="1"/>
    <col min="8207" max="8439" width="9.109375" style="149"/>
    <col min="8440" max="8440" width="3.5546875" style="149" customWidth="1"/>
    <col min="8441" max="8441" width="25.6640625" style="149" customWidth="1"/>
    <col min="8442" max="8442" width="11.5546875" style="149" customWidth="1"/>
    <col min="8443" max="8443" width="18.44140625" style="149" customWidth="1"/>
    <col min="8444" max="8444" width="10.109375" style="149" customWidth="1"/>
    <col min="8445" max="8445" width="15.5546875" style="149" customWidth="1"/>
    <col min="8446" max="8446" width="16" style="149" customWidth="1"/>
    <col min="8447" max="8447" width="7" style="149" customWidth="1"/>
    <col min="8448" max="8448" width="14.44140625" style="149" customWidth="1"/>
    <col min="8449" max="8449" width="11" style="149" customWidth="1"/>
    <col min="8450" max="8451" width="13.88671875" style="149" customWidth="1"/>
    <col min="8452" max="8452" width="12.109375" style="149" customWidth="1"/>
    <col min="8453" max="8453" width="13.88671875" style="149" customWidth="1"/>
    <col min="8454" max="8454" width="11.5546875" style="149" customWidth="1"/>
    <col min="8455" max="8455" width="15.109375" style="149" customWidth="1"/>
    <col min="8456" max="8456" width="13.88671875" style="149" customWidth="1"/>
    <col min="8457" max="8457" width="10.5546875" style="149" customWidth="1"/>
    <col min="8458" max="8458" width="13.88671875" style="149" customWidth="1"/>
    <col min="8459" max="8459" width="11.6640625" style="149" customWidth="1"/>
    <col min="8460" max="8460" width="0" style="149" hidden="1" customWidth="1"/>
    <col min="8461" max="8461" width="35.109375" style="149" customWidth="1"/>
    <col min="8462" max="8462" width="36.33203125" style="149" customWidth="1"/>
    <col min="8463" max="8695" width="9.109375" style="149"/>
    <col min="8696" max="8696" width="3.5546875" style="149" customWidth="1"/>
    <col min="8697" max="8697" width="25.6640625" style="149" customWidth="1"/>
    <col min="8698" max="8698" width="11.5546875" style="149" customWidth="1"/>
    <col min="8699" max="8699" width="18.44140625" style="149" customWidth="1"/>
    <col min="8700" max="8700" width="10.109375" style="149" customWidth="1"/>
    <col min="8701" max="8701" width="15.5546875" style="149" customWidth="1"/>
    <col min="8702" max="8702" width="16" style="149" customWidth="1"/>
    <col min="8703" max="8703" width="7" style="149" customWidth="1"/>
    <col min="8704" max="8704" width="14.44140625" style="149" customWidth="1"/>
    <col min="8705" max="8705" width="11" style="149" customWidth="1"/>
    <col min="8706" max="8707" width="13.88671875" style="149" customWidth="1"/>
    <col min="8708" max="8708" width="12.109375" style="149" customWidth="1"/>
    <col min="8709" max="8709" width="13.88671875" style="149" customWidth="1"/>
    <col min="8710" max="8710" width="11.5546875" style="149" customWidth="1"/>
    <col min="8711" max="8711" width="15.109375" style="149" customWidth="1"/>
    <col min="8712" max="8712" width="13.88671875" style="149" customWidth="1"/>
    <col min="8713" max="8713" width="10.5546875" style="149" customWidth="1"/>
    <col min="8714" max="8714" width="13.88671875" style="149" customWidth="1"/>
    <col min="8715" max="8715" width="11.6640625" style="149" customWidth="1"/>
    <col min="8716" max="8716" width="0" style="149" hidden="1" customWidth="1"/>
    <col min="8717" max="8717" width="35.109375" style="149" customWidth="1"/>
    <col min="8718" max="8718" width="36.33203125" style="149" customWidth="1"/>
    <col min="8719" max="8951" width="9.109375" style="149"/>
    <col min="8952" max="8952" width="3.5546875" style="149" customWidth="1"/>
    <col min="8953" max="8953" width="25.6640625" style="149" customWidth="1"/>
    <col min="8954" max="8954" width="11.5546875" style="149" customWidth="1"/>
    <col min="8955" max="8955" width="18.44140625" style="149" customWidth="1"/>
    <col min="8956" max="8956" width="10.109375" style="149" customWidth="1"/>
    <col min="8957" max="8957" width="15.5546875" style="149" customWidth="1"/>
    <col min="8958" max="8958" width="16" style="149" customWidth="1"/>
    <col min="8959" max="8959" width="7" style="149" customWidth="1"/>
    <col min="8960" max="8960" width="14.44140625" style="149" customWidth="1"/>
    <col min="8961" max="8961" width="11" style="149" customWidth="1"/>
    <col min="8962" max="8963" width="13.88671875" style="149" customWidth="1"/>
    <col min="8964" max="8964" width="12.109375" style="149" customWidth="1"/>
    <col min="8965" max="8965" width="13.88671875" style="149" customWidth="1"/>
    <col min="8966" max="8966" width="11.5546875" style="149" customWidth="1"/>
    <col min="8967" max="8967" width="15.109375" style="149" customWidth="1"/>
    <col min="8968" max="8968" width="13.88671875" style="149" customWidth="1"/>
    <col min="8969" max="8969" width="10.5546875" style="149" customWidth="1"/>
    <col min="8970" max="8970" width="13.88671875" style="149" customWidth="1"/>
    <col min="8971" max="8971" width="11.6640625" style="149" customWidth="1"/>
    <col min="8972" max="8972" width="0" style="149" hidden="1" customWidth="1"/>
    <col min="8973" max="8973" width="35.109375" style="149" customWidth="1"/>
    <col min="8974" max="8974" width="36.33203125" style="149" customWidth="1"/>
    <col min="8975" max="9207" width="9.109375" style="149"/>
    <col min="9208" max="9208" width="3.5546875" style="149" customWidth="1"/>
    <col min="9209" max="9209" width="25.6640625" style="149" customWidth="1"/>
    <col min="9210" max="9210" width="11.5546875" style="149" customWidth="1"/>
    <col min="9211" max="9211" width="18.44140625" style="149" customWidth="1"/>
    <col min="9212" max="9212" width="10.109375" style="149" customWidth="1"/>
    <col min="9213" max="9213" width="15.5546875" style="149" customWidth="1"/>
    <col min="9214" max="9214" width="16" style="149" customWidth="1"/>
    <col min="9215" max="9215" width="7" style="149" customWidth="1"/>
    <col min="9216" max="9216" width="14.44140625" style="149" customWidth="1"/>
    <col min="9217" max="9217" width="11" style="149" customWidth="1"/>
    <col min="9218" max="9219" width="13.88671875" style="149" customWidth="1"/>
    <col min="9220" max="9220" width="12.109375" style="149" customWidth="1"/>
    <col min="9221" max="9221" width="13.88671875" style="149" customWidth="1"/>
    <col min="9222" max="9222" width="11.5546875" style="149" customWidth="1"/>
    <col min="9223" max="9223" width="15.109375" style="149" customWidth="1"/>
    <col min="9224" max="9224" width="13.88671875" style="149" customWidth="1"/>
    <col min="9225" max="9225" width="10.5546875" style="149" customWidth="1"/>
    <col min="9226" max="9226" width="13.88671875" style="149" customWidth="1"/>
    <col min="9227" max="9227" width="11.6640625" style="149" customWidth="1"/>
    <col min="9228" max="9228" width="0" style="149" hidden="1" customWidth="1"/>
    <col min="9229" max="9229" width="35.109375" style="149" customWidth="1"/>
    <col min="9230" max="9230" width="36.33203125" style="149" customWidth="1"/>
    <col min="9231" max="9463" width="9.109375" style="149"/>
    <col min="9464" max="9464" width="3.5546875" style="149" customWidth="1"/>
    <col min="9465" max="9465" width="25.6640625" style="149" customWidth="1"/>
    <col min="9466" max="9466" width="11.5546875" style="149" customWidth="1"/>
    <col min="9467" max="9467" width="18.44140625" style="149" customWidth="1"/>
    <col min="9468" max="9468" width="10.109375" style="149" customWidth="1"/>
    <col min="9469" max="9469" width="15.5546875" style="149" customWidth="1"/>
    <col min="9470" max="9470" width="16" style="149" customWidth="1"/>
    <col min="9471" max="9471" width="7" style="149" customWidth="1"/>
    <col min="9472" max="9472" width="14.44140625" style="149" customWidth="1"/>
    <col min="9473" max="9473" width="11" style="149" customWidth="1"/>
    <col min="9474" max="9475" width="13.88671875" style="149" customWidth="1"/>
    <col min="9476" max="9476" width="12.109375" style="149" customWidth="1"/>
    <col min="9477" max="9477" width="13.88671875" style="149" customWidth="1"/>
    <col min="9478" max="9478" width="11.5546875" style="149" customWidth="1"/>
    <col min="9479" max="9479" width="15.109375" style="149" customWidth="1"/>
    <col min="9480" max="9480" width="13.88671875" style="149" customWidth="1"/>
    <col min="9481" max="9481" width="10.5546875" style="149" customWidth="1"/>
    <col min="9482" max="9482" width="13.88671875" style="149" customWidth="1"/>
    <col min="9483" max="9483" width="11.6640625" style="149" customWidth="1"/>
    <col min="9484" max="9484" width="0" style="149" hidden="1" customWidth="1"/>
    <col min="9485" max="9485" width="35.109375" style="149" customWidth="1"/>
    <col min="9486" max="9486" width="36.33203125" style="149" customWidth="1"/>
    <col min="9487" max="9719" width="9.109375" style="149"/>
    <col min="9720" max="9720" width="3.5546875" style="149" customWidth="1"/>
    <col min="9721" max="9721" width="25.6640625" style="149" customWidth="1"/>
    <col min="9722" max="9722" width="11.5546875" style="149" customWidth="1"/>
    <col min="9723" max="9723" width="18.44140625" style="149" customWidth="1"/>
    <col min="9724" max="9724" width="10.109375" style="149" customWidth="1"/>
    <col min="9725" max="9725" width="15.5546875" style="149" customWidth="1"/>
    <col min="9726" max="9726" width="16" style="149" customWidth="1"/>
    <col min="9727" max="9727" width="7" style="149" customWidth="1"/>
    <col min="9728" max="9728" width="14.44140625" style="149" customWidth="1"/>
    <col min="9729" max="9729" width="11" style="149" customWidth="1"/>
    <col min="9730" max="9731" width="13.88671875" style="149" customWidth="1"/>
    <col min="9732" max="9732" width="12.109375" style="149" customWidth="1"/>
    <col min="9733" max="9733" width="13.88671875" style="149" customWidth="1"/>
    <col min="9734" max="9734" width="11.5546875" style="149" customWidth="1"/>
    <col min="9735" max="9735" width="15.109375" style="149" customWidth="1"/>
    <col min="9736" max="9736" width="13.88671875" style="149" customWidth="1"/>
    <col min="9737" max="9737" width="10.5546875" style="149" customWidth="1"/>
    <col min="9738" max="9738" width="13.88671875" style="149" customWidth="1"/>
    <col min="9739" max="9739" width="11.6640625" style="149" customWidth="1"/>
    <col min="9740" max="9740" width="0" style="149" hidden="1" customWidth="1"/>
    <col min="9741" max="9741" width="35.109375" style="149" customWidth="1"/>
    <col min="9742" max="9742" width="36.33203125" style="149" customWidth="1"/>
    <col min="9743" max="9975" width="9.109375" style="149"/>
    <col min="9976" max="9976" width="3.5546875" style="149" customWidth="1"/>
    <col min="9977" max="9977" width="25.6640625" style="149" customWidth="1"/>
    <col min="9978" max="9978" width="11.5546875" style="149" customWidth="1"/>
    <col min="9979" max="9979" width="18.44140625" style="149" customWidth="1"/>
    <col min="9980" max="9980" width="10.109375" style="149" customWidth="1"/>
    <col min="9981" max="9981" width="15.5546875" style="149" customWidth="1"/>
    <col min="9982" max="9982" width="16" style="149" customWidth="1"/>
    <col min="9983" max="9983" width="7" style="149" customWidth="1"/>
    <col min="9984" max="9984" width="14.44140625" style="149" customWidth="1"/>
    <col min="9985" max="9985" width="11" style="149" customWidth="1"/>
    <col min="9986" max="9987" width="13.88671875" style="149" customWidth="1"/>
    <col min="9988" max="9988" width="12.109375" style="149" customWidth="1"/>
    <col min="9989" max="9989" width="13.88671875" style="149" customWidth="1"/>
    <col min="9990" max="9990" width="11.5546875" style="149" customWidth="1"/>
    <col min="9991" max="9991" width="15.109375" style="149" customWidth="1"/>
    <col min="9992" max="9992" width="13.88671875" style="149" customWidth="1"/>
    <col min="9993" max="9993" width="10.5546875" style="149" customWidth="1"/>
    <col min="9994" max="9994" width="13.88671875" style="149" customWidth="1"/>
    <col min="9995" max="9995" width="11.6640625" style="149" customWidth="1"/>
    <col min="9996" max="9996" width="0" style="149" hidden="1" customWidth="1"/>
    <col min="9997" max="9997" width="35.109375" style="149" customWidth="1"/>
    <col min="9998" max="9998" width="36.33203125" style="149" customWidth="1"/>
    <col min="9999" max="10231" width="9.109375" style="149"/>
    <col min="10232" max="10232" width="3.5546875" style="149" customWidth="1"/>
    <col min="10233" max="10233" width="25.6640625" style="149" customWidth="1"/>
    <col min="10234" max="10234" width="11.5546875" style="149" customWidth="1"/>
    <col min="10235" max="10235" width="18.44140625" style="149" customWidth="1"/>
    <col min="10236" max="10236" width="10.109375" style="149" customWidth="1"/>
    <col min="10237" max="10237" width="15.5546875" style="149" customWidth="1"/>
    <col min="10238" max="10238" width="16" style="149" customWidth="1"/>
    <col min="10239" max="10239" width="7" style="149" customWidth="1"/>
    <col min="10240" max="10240" width="14.44140625" style="149" customWidth="1"/>
    <col min="10241" max="10241" width="11" style="149" customWidth="1"/>
    <col min="10242" max="10243" width="13.88671875" style="149" customWidth="1"/>
    <col min="10244" max="10244" width="12.109375" style="149" customWidth="1"/>
    <col min="10245" max="10245" width="13.88671875" style="149" customWidth="1"/>
    <col min="10246" max="10246" width="11.5546875" style="149" customWidth="1"/>
    <col min="10247" max="10247" width="15.109375" style="149" customWidth="1"/>
    <col min="10248" max="10248" width="13.88671875" style="149" customWidth="1"/>
    <col min="10249" max="10249" width="10.5546875" style="149" customWidth="1"/>
    <col min="10250" max="10250" width="13.88671875" style="149" customWidth="1"/>
    <col min="10251" max="10251" width="11.6640625" style="149" customWidth="1"/>
    <col min="10252" max="10252" width="0" style="149" hidden="1" customWidth="1"/>
    <col min="10253" max="10253" width="35.109375" style="149" customWidth="1"/>
    <col min="10254" max="10254" width="36.33203125" style="149" customWidth="1"/>
    <col min="10255" max="10487" width="9.109375" style="149"/>
    <col min="10488" max="10488" width="3.5546875" style="149" customWidth="1"/>
    <col min="10489" max="10489" width="25.6640625" style="149" customWidth="1"/>
    <col min="10490" max="10490" width="11.5546875" style="149" customWidth="1"/>
    <col min="10491" max="10491" width="18.44140625" style="149" customWidth="1"/>
    <col min="10492" max="10492" width="10.109375" style="149" customWidth="1"/>
    <col min="10493" max="10493" width="15.5546875" style="149" customWidth="1"/>
    <col min="10494" max="10494" width="16" style="149" customWidth="1"/>
    <col min="10495" max="10495" width="7" style="149" customWidth="1"/>
    <col min="10496" max="10496" width="14.44140625" style="149" customWidth="1"/>
    <col min="10497" max="10497" width="11" style="149" customWidth="1"/>
    <col min="10498" max="10499" width="13.88671875" style="149" customWidth="1"/>
    <col min="10500" max="10500" width="12.109375" style="149" customWidth="1"/>
    <col min="10501" max="10501" width="13.88671875" style="149" customWidth="1"/>
    <col min="10502" max="10502" width="11.5546875" style="149" customWidth="1"/>
    <col min="10503" max="10503" width="15.109375" style="149" customWidth="1"/>
    <col min="10504" max="10504" width="13.88671875" style="149" customWidth="1"/>
    <col min="10505" max="10505" width="10.5546875" style="149" customWidth="1"/>
    <col min="10506" max="10506" width="13.88671875" style="149" customWidth="1"/>
    <col min="10507" max="10507" width="11.6640625" style="149" customWidth="1"/>
    <col min="10508" max="10508" width="0" style="149" hidden="1" customWidth="1"/>
    <col min="10509" max="10509" width="35.109375" style="149" customWidth="1"/>
    <col min="10510" max="10510" width="36.33203125" style="149" customWidth="1"/>
    <col min="10511" max="10743" width="9.109375" style="149"/>
    <col min="10744" max="10744" width="3.5546875" style="149" customWidth="1"/>
    <col min="10745" max="10745" width="25.6640625" style="149" customWidth="1"/>
    <col min="10746" max="10746" width="11.5546875" style="149" customWidth="1"/>
    <col min="10747" max="10747" width="18.44140625" style="149" customWidth="1"/>
    <col min="10748" max="10748" width="10.109375" style="149" customWidth="1"/>
    <col min="10749" max="10749" width="15.5546875" style="149" customWidth="1"/>
    <col min="10750" max="10750" width="16" style="149" customWidth="1"/>
    <col min="10751" max="10751" width="7" style="149" customWidth="1"/>
    <col min="10752" max="10752" width="14.44140625" style="149" customWidth="1"/>
    <col min="10753" max="10753" width="11" style="149" customWidth="1"/>
    <col min="10754" max="10755" width="13.88671875" style="149" customWidth="1"/>
    <col min="10756" max="10756" width="12.109375" style="149" customWidth="1"/>
    <col min="10757" max="10757" width="13.88671875" style="149" customWidth="1"/>
    <col min="10758" max="10758" width="11.5546875" style="149" customWidth="1"/>
    <col min="10759" max="10759" width="15.109375" style="149" customWidth="1"/>
    <col min="10760" max="10760" width="13.88671875" style="149" customWidth="1"/>
    <col min="10761" max="10761" width="10.5546875" style="149" customWidth="1"/>
    <col min="10762" max="10762" width="13.88671875" style="149" customWidth="1"/>
    <col min="10763" max="10763" width="11.6640625" style="149" customWidth="1"/>
    <col min="10764" max="10764" width="0" style="149" hidden="1" customWidth="1"/>
    <col min="10765" max="10765" width="35.109375" style="149" customWidth="1"/>
    <col min="10766" max="10766" width="36.33203125" style="149" customWidth="1"/>
    <col min="10767" max="10999" width="9.109375" style="149"/>
    <col min="11000" max="11000" width="3.5546875" style="149" customWidth="1"/>
    <col min="11001" max="11001" width="25.6640625" style="149" customWidth="1"/>
    <col min="11002" max="11002" width="11.5546875" style="149" customWidth="1"/>
    <col min="11003" max="11003" width="18.44140625" style="149" customWidth="1"/>
    <col min="11004" max="11004" width="10.109375" style="149" customWidth="1"/>
    <col min="11005" max="11005" width="15.5546875" style="149" customWidth="1"/>
    <col min="11006" max="11006" width="16" style="149" customWidth="1"/>
    <col min="11007" max="11007" width="7" style="149" customWidth="1"/>
    <col min="11008" max="11008" width="14.44140625" style="149" customWidth="1"/>
    <col min="11009" max="11009" width="11" style="149" customWidth="1"/>
    <col min="11010" max="11011" width="13.88671875" style="149" customWidth="1"/>
    <col min="11012" max="11012" width="12.109375" style="149" customWidth="1"/>
    <col min="11013" max="11013" width="13.88671875" style="149" customWidth="1"/>
    <col min="11014" max="11014" width="11.5546875" style="149" customWidth="1"/>
    <col min="11015" max="11015" width="15.109375" style="149" customWidth="1"/>
    <col min="11016" max="11016" width="13.88671875" style="149" customWidth="1"/>
    <col min="11017" max="11017" width="10.5546875" style="149" customWidth="1"/>
    <col min="11018" max="11018" width="13.88671875" style="149" customWidth="1"/>
    <col min="11019" max="11019" width="11.6640625" style="149" customWidth="1"/>
    <col min="11020" max="11020" width="0" style="149" hidden="1" customWidth="1"/>
    <col min="11021" max="11021" width="35.109375" style="149" customWidth="1"/>
    <col min="11022" max="11022" width="36.33203125" style="149" customWidth="1"/>
    <col min="11023" max="11255" width="9.109375" style="149"/>
    <col min="11256" max="11256" width="3.5546875" style="149" customWidth="1"/>
    <col min="11257" max="11257" width="25.6640625" style="149" customWidth="1"/>
    <col min="11258" max="11258" width="11.5546875" style="149" customWidth="1"/>
    <col min="11259" max="11259" width="18.44140625" style="149" customWidth="1"/>
    <col min="11260" max="11260" width="10.109375" style="149" customWidth="1"/>
    <col min="11261" max="11261" width="15.5546875" style="149" customWidth="1"/>
    <col min="11262" max="11262" width="16" style="149" customWidth="1"/>
    <col min="11263" max="11263" width="7" style="149" customWidth="1"/>
    <col min="11264" max="11264" width="14.44140625" style="149" customWidth="1"/>
    <col min="11265" max="11265" width="11" style="149" customWidth="1"/>
    <col min="11266" max="11267" width="13.88671875" style="149" customWidth="1"/>
    <col min="11268" max="11268" width="12.109375" style="149" customWidth="1"/>
    <col min="11269" max="11269" width="13.88671875" style="149" customWidth="1"/>
    <col min="11270" max="11270" width="11.5546875" style="149" customWidth="1"/>
    <col min="11271" max="11271" width="15.109375" style="149" customWidth="1"/>
    <col min="11272" max="11272" width="13.88671875" style="149" customWidth="1"/>
    <col min="11273" max="11273" width="10.5546875" style="149" customWidth="1"/>
    <col min="11274" max="11274" width="13.88671875" style="149" customWidth="1"/>
    <col min="11275" max="11275" width="11.6640625" style="149" customWidth="1"/>
    <col min="11276" max="11276" width="0" style="149" hidden="1" customWidth="1"/>
    <col min="11277" max="11277" width="35.109375" style="149" customWidth="1"/>
    <col min="11278" max="11278" width="36.33203125" style="149" customWidth="1"/>
    <col min="11279" max="11511" width="9.109375" style="149"/>
    <col min="11512" max="11512" width="3.5546875" style="149" customWidth="1"/>
    <col min="11513" max="11513" width="25.6640625" style="149" customWidth="1"/>
    <col min="11514" max="11514" width="11.5546875" style="149" customWidth="1"/>
    <col min="11515" max="11515" width="18.44140625" style="149" customWidth="1"/>
    <col min="11516" max="11516" width="10.109375" style="149" customWidth="1"/>
    <col min="11517" max="11517" width="15.5546875" style="149" customWidth="1"/>
    <col min="11518" max="11518" width="16" style="149" customWidth="1"/>
    <col min="11519" max="11519" width="7" style="149" customWidth="1"/>
    <col min="11520" max="11520" width="14.44140625" style="149" customWidth="1"/>
    <col min="11521" max="11521" width="11" style="149" customWidth="1"/>
    <col min="11522" max="11523" width="13.88671875" style="149" customWidth="1"/>
    <col min="11524" max="11524" width="12.109375" style="149" customWidth="1"/>
    <col min="11525" max="11525" width="13.88671875" style="149" customWidth="1"/>
    <col min="11526" max="11526" width="11.5546875" style="149" customWidth="1"/>
    <col min="11527" max="11527" width="15.109375" style="149" customWidth="1"/>
    <col min="11528" max="11528" width="13.88671875" style="149" customWidth="1"/>
    <col min="11529" max="11529" width="10.5546875" style="149" customWidth="1"/>
    <col min="11530" max="11530" width="13.88671875" style="149" customWidth="1"/>
    <col min="11531" max="11531" width="11.6640625" style="149" customWidth="1"/>
    <col min="11532" max="11532" width="0" style="149" hidden="1" customWidth="1"/>
    <col min="11533" max="11533" width="35.109375" style="149" customWidth="1"/>
    <col min="11534" max="11534" width="36.33203125" style="149" customWidth="1"/>
    <col min="11535" max="11767" width="9.109375" style="149"/>
    <col min="11768" max="11768" width="3.5546875" style="149" customWidth="1"/>
    <col min="11769" max="11769" width="25.6640625" style="149" customWidth="1"/>
    <col min="11770" max="11770" width="11.5546875" style="149" customWidth="1"/>
    <col min="11771" max="11771" width="18.44140625" style="149" customWidth="1"/>
    <col min="11772" max="11772" width="10.109375" style="149" customWidth="1"/>
    <col min="11773" max="11773" width="15.5546875" style="149" customWidth="1"/>
    <col min="11774" max="11774" width="16" style="149" customWidth="1"/>
    <col min="11775" max="11775" width="7" style="149" customWidth="1"/>
    <col min="11776" max="11776" width="14.44140625" style="149" customWidth="1"/>
    <col min="11777" max="11777" width="11" style="149" customWidth="1"/>
    <col min="11778" max="11779" width="13.88671875" style="149" customWidth="1"/>
    <col min="11780" max="11780" width="12.109375" style="149" customWidth="1"/>
    <col min="11781" max="11781" width="13.88671875" style="149" customWidth="1"/>
    <col min="11782" max="11782" width="11.5546875" style="149" customWidth="1"/>
    <col min="11783" max="11783" width="15.109375" style="149" customWidth="1"/>
    <col min="11784" max="11784" width="13.88671875" style="149" customWidth="1"/>
    <col min="11785" max="11785" width="10.5546875" style="149" customWidth="1"/>
    <col min="11786" max="11786" width="13.88671875" style="149" customWidth="1"/>
    <col min="11787" max="11787" width="11.6640625" style="149" customWidth="1"/>
    <col min="11788" max="11788" width="0" style="149" hidden="1" customWidth="1"/>
    <col min="11789" max="11789" width="35.109375" style="149" customWidth="1"/>
    <col min="11790" max="11790" width="36.33203125" style="149" customWidth="1"/>
    <col min="11791" max="12023" width="9.109375" style="149"/>
    <col min="12024" max="12024" width="3.5546875" style="149" customWidth="1"/>
    <col min="12025" max="12025" width="25.6640625" style="149" customWidth="1"/>
    <col min="12026" max="12026" width="11.5546875" style="149" customWidth="1"/>
    <col min="12027" max="12027" width="18.44140625" style="149" customWidth="1"/>
    <col min="12028" max="12028" width="10.109375" style="149" customWidth="1"/>
    <col min="12029" max="12029" width="15.5546875" style="149" customWidth="1"/>
    <col min="12030" max="12030" width="16" style="149" customWidth="1"/>
    <col min="12031" max="12031" width="7" style="149" customWidth="1"/>
    <col min="12032" max="12032" width="14.44140625" style="149" customWidth="1"/>
    <col min="12033" max="12033" width="11" style="149" customWidth="1"/>
    <col min="12034" max="12035" width="13.88671875" style="149" customWidth="1"/>
    <col min="12036" max="12036" width="12.109375" style="149" customWidth="1"/>
    <col min="12037" max="12037" width="13.88671875" style="149" customWidth="1"/>
    <col min="12038" max="12038" width="11.5546875" style="149" customWidth="1"/>
    <col min="12039" max="12039" width="15.109375" style="149" customWidth="1"/>
    <col min="12040" max="12040" width="13.88671875" style="149" customWidth="1"/>
    <col min="12041" max="12041" width="10.5546875" style="149" customWidth="1"/>
    <col min="12042" max="12042" width="13.88671875" style="149" customWidth="1"/>
    <col min="12043" max="12043" width="11.6640625" style="149" customWidth="1"/>
    <col min="12044" max="12044" width="0" style="149" hidden="1" customWidth="1"/>
    <col min="12045" max="12045" width="35.109375" style="149" customWidth="1"/>
    <col min="12046" max="12046" width="36.33203125" style="149" customWidth="1"/>
    <col min="12047" max="12279" width="9.109375" style="149"/>
    <col min="12280" max="12280" width="3.5546875" style="149" customWidth="1"/>
    <col min="12281" max="12281" width="25.6640625" style="149" customWidth="1"/>
    <col min="12282" max="12282" width="11.5546875" style="149" customWidth="1"/>
    <col min="12283" max="12283" width="18.44140625" style="149" customWidth="1"/>
    <col min="12284" max="12284" width="10.109375" style="149" customWidth="1"/>
    <col min="12285" max="12285" width="15.5546875" style="149" customWidth="1"/>
    <col min="12286" max="12286" width="16" style="149" customWidth="1"/>
    <col min="12287" max="12287" width="7" style="149" customWidth="1"/>
    <col min="12288" max="12288" width="14.44140625" style="149" customWidth="1"/>
    <col min="12289" max="12289" width="11" style="149" customWidth="1"/>
    <col min="12290" max="12291" width="13.88671875" style="149" customWidth="1"/>
    <col min="12292" max="12292" width="12.109375" style="149" customWidth="1"/>
    <col min="12293" max="12293" width="13.88671875" style="149" customWidth="1"/>
    <col min="12294" max="12294" width="11.5546875" style="149" customWidth="1"/>
    <col min="12295" max="12295" width="15.109375" style="149" customWidth="1"/>
    <col min="12296" max="12296" width="13.88671875" style="149" customWidth="1"/>
    <col min="12297" max="12297" width="10.5546875" style="149" customWidth="1"/>
    <col min="12298" max="12298" width="13.88671875" style="149" customWidth="1"/>
    <col min="12299" max="12299" width="11.6640625" style="149" customWidth="1"/>
    <col min="12300" max="12300" width="0" style="149" hidden="1" customWidth="1"/>
    <col min="12301" max="12301" width="35.109375" style="149" customWidth="1"/>
    <col min="12302" max="12302" width="36.33203125" style="149" customWidth="1"/>
    <col min="12303" max="12535" width="9.109375" style="149"/>
    <col min="12536" max="12536" width="3.5546875" style="149" customWidth="1"/>
    <col min="12537" max="12537" width="25.6640625" style="149" customWidth="1"/>
    <col min="12538" max="12538" width="11.5546875" style="149" customWidth="1"/>
    <col min="12539" max="12539" width="18.44140625" style="149" customWidth="1"/>
    <col min="12540" max="12540" width="10.109375" style="149" customWidth="1"/>
    <col min="12541" max="12541" width="15.5546875" style="149" customWidth="1"/>
    <col min="12542" max="12542" width="16" style="149" customWidth="1"/>
    <col min="12543" max="12543" width="7" style="149" customWidth="1"/>
    <col min="12544" max="12544" width="14.44140625" style="149" customWidth="1"/>
    <col min="12545" max="12545" width="11" style="149" customWidth="1"/>
    <col min="12546" max="12547" width="13.88671875" style="149" customWidth="1"/>
    <col min="12548" max="12548" width="12.109375" style="149" customWidth="1"/>
    <col min="12549" max="12549" width="13.88671875" style="149" customWidth="1"/>
    <col min="12550" max="12550" width="11.5546875" style="149" customWidth="1"/>
    <col min="12551" max="12551" width="15.109375" style="149" customWidth="1"/>
    <col min="12552" max="12552" width="13.88671875" style="149" customWidth="1"/>
    <col min="12553" max="12553" width="10.5546875" style="149" customWidth="1"/>
    <col min="12554" max="12554" width="13.88671875" style="149" customWidth="1"/>
    <col min="12555" max="12555" width="11.6640625" style="149" customWidth="1"/>
    <col min="12556" max="12556" width="0" style="149" hidden="1" customWidth="1"/>
    <col min="12557" max="12557" width="35.109375" style="149" customWidth="1"/>
    <col min="12558" max="12558" width="36.33203125" style="149" customWidth="1"/>
    <col min="12559" max="12791" width="9.109375" style="149"/>
    <col min="12792" max="12792" width="3.5546875" style="149" customWidth="1"/>
    <col min="12793" max="12793" width="25.6640625" style="149" customWidth="1"/>
    <col min="12794" max="12794" width="11.5546875" style="149" customWidth="1"/>
    <col min="12795" max="12795" width="18.44140625" style="149" customWidth="1"/>
    <col min="12796" max="12796" width="10.109375" style="149" customWidth="1"/>
    <col min="12797" max="12797" width="15.5546875" style="149" customWidth="1"/>
    <col min="12798" max="12798" width="16" style="149" customWidth="1"/>
    <col min="12799" max="12799" width="7" style="149" customWidth="1"/>
    <col min="12800" max="12800" width="14.44140625" style="149" customWidth="1"/>
    <col min="12801" max="12801" width="11" style="149" customWidth="1"/>
    <col min="12802" max="12803" width="13.88671875" style="149" customWidth="1"/>
    <col min="12804" max="12804" width="12.109375" style="149" customWidth="1"/>
    <col min="12805" max="12805" width="13.88671875" style="149" customWidth="1"/>
    <col min="12806" max="12806" width="11.5546875" style="149" customWidth="1"/>
    <col min="12807" max="12807" width="15.109375" style="149" customWidth="1"/>
    <col min="12808" max="12808" width="13.88671875" style="149" customWidth="1"/>
    <col min="12809" max="12809" width="10.5546875" style="149" customWidth="1"/>
    <col min="12810" max="12810" width="13.88671875" style="149" customWidth="1"/>
    <col min="12811" max="12811" width="11.6640625" style="149" customWidth="1"/>
    <col min="12812" max="12812" width="0" style="149" hidden="1" customWidth="1"/>
    <col min="12813" max="12813" width="35.109375" style="149" customWidth="1"/>
    <col min="12814" max="12814" width="36.33203125" style="149" customWidth="1"/>
    <col min="12815" max="13047" width="9.109375" style="149"/>
    <col min="13048" max="13048" width="3.5546875" style="149" customWidth="1"/>
    <col min="13049" max="13049" width="25.6640625" style="149" customWidth="1"/>
    <col min="13050" max="13050" width="11.5546875" style="149" customWidth="1"/>
    <col min="13051" max="13051" width="18.44140625" style="149" customWidth="1"/>
    <col min="13052" max="13052" width="10.109375" style="149" customWidth="1"/>
    <col min="13053" max="13053" width="15.5546875" style="149" customWidth="1"/>
    <col min="13054" max="13054" width="16" style="149" customWidth="1"/>
    <col min="13055" max="13055" width="7" style="149" customWidth="1"/>
    <col min="13056" max="13056" width="14.44140625" style="149" customWidth="1"/>
    <col min="13057" max="13057" width="11" style="149" customWidth="1"/>
    <col min="13058" max="13059" width="13.88671875" style="149" customWidth="1"/>
    <col min="13060" max="13060" width="12.109375" style="149" customWidth="1"/>
    <col min="13061" max="13061" width="13.88671875" style="149" customWidth="1"/>
    <col min="13062" max="13062" width="11.5546875" style="149" customWidth="1"/>
    <col min="13063" max="13063" width="15.109375" style="149" customWidth="1"/>
    <col min="13064" max="13064" width="13.88671875" style="149" customWidth="1"/>
    <col min="13065" max="13065" width="10.5546875" style="149" customWidth="1"/>
    <col min="13066" max="13066" width="13.88671875" style="149" customWidth="1"/>
    <col min="13067" max="13067" width="11.6640625" style="149" customWidth="1"/>
    <col min="13068" max="13068" width="0" style="149" hidden="1" customWidth="1"/>
    <col min="13069" max="13069" width="35.109375" style="149" customWidth="1"/>
    <col min="13070" max="13070" width="36.33203125" style="149" customWidth="1"/>
    <col min="13071" max="13303" width="9.109375" style="149"/>
    <col min="13304" max="13304" width="3.5546875" style="149" customWidth="1"/>
    <col min="13305" max="13305" width="25.6640625" style="149" customWidth="1"/>
    <col min="13306" max="13306" width="11.5546875" style="149" customWidth="1"/>
    <col min="13307" max="13307" width="18.44140625" style="149" customWidth="1"/>
    <col min="13308" max="13308" width="10.109375" style="149" customWidth="1"/>
    <col min="13309" max="13309" width="15.5546875" style="149" customWidth="1"/>
    <col min="13310" max="13310" width="16" style="149" customWidth="1"/>
    <col min="13311" max="13311" width="7" style="149" customWidth="1"/>
    <col min="13312" max="13312" width="14.44140625" style="149" customWidth="1"/>
    <col min="13313" max="13313" width="11" style="149" customWidth="1"/>
    <col min="13314" max="13315" width="13.88671875" style="149" customWidth="1"/>
    <col min="13316" max="13316" width="12.109375" style="149" customWidth="1"/>
    <col min="13317" max="13317" width="13.88671875" style="149" customWidth="1"/>
    <col min="13318" max="13318" width="11.5546875" style="149" customWidth="1"/>
    <col min="13319" max="13319" width="15.109375" style="149" customWidth="1"/>
    <col min="13320" max="13320" width="13.88671875" style="149" customWidth="1"/>
    <col min="13321" max="13321" width="10.5546875" style="149" customWidth="1"/>
    <col min="13322" max="13322" width="13.88671875" style="149" customWidth="1"/>
    <col min="13323" max="13323" width="11.6640625" style="149" customWidth="1"/>
    <col min="13324" max="13324" width="0" style="149" hidden="1" customWidth="1"/>
    <col min="13325" max="13325" width="35.109375" style="149" customWidth="1"/>
    <col min="13326" max="13326" width="36.33203125" style="149" customWidth="1"/>
    <col min="13327" max="13559" width="9.109375" style="149"/>
    <col min="13560" max="13560" width="3.5546875" style="149" customWidth="1"/>
    <col min="13561" max="13561" width="25.6640625" style="149" customWidth="1"/>
    <col min="13562" max="13562" width="11.5546875" style="149" customWidth="1"/>
    <col min="13563" max="13563" width="18.44140625" style="149" customWidth="1"/>
    <col min="13564" max="13564" width="10.109375" style="149" customWidth="1"/>
    <col min="13565" max="13565" width="15.5546875" style="149" customWidth="1"/>
    <col min="13566" max="13566" width="16" style="149" customWidth="1"/>
    <col min="13567" max="13567" width="7" style="149" customWidth="1"/>
    <col min="13568" max="13568" width="14.44140625" style="149" customWidth="1"/>
    <col min="13569" max="13569" width="11" style="149" customWidth="1"/>
    <col min="13570" max="13571" width="13.88671875" style="149" customWidth="1"/>
    <col min="13572" max="13572" width="12.109375" style="149" customWidth="1"/>
    <col min="13573" max="13573" width="13.88671875" style="149" customWidth="1"/>
    <col min="13574" max="13574" width="11.5546875" style="149" customWidth="1"/>
    <col min="13575" max="13575" width="15.109375" style="149" customWidth="1"/>
    <col min="13576" max="13576" width="13.88671875" style="149" customWidth="1"/>
    <col min="13577" max="13577" width="10.5546875" style="149" customWidth="1"/>
    <col min="13578" max="13578" width="13.88671875" style="149" customWidth="1"/>
    <col min="13579" max="13579" width="11.6640625" style="149" customWidth="1"/>
    <col min="13580" max="13580" width="0" style="149" hidden="1" customWidth="1"/>
    <col min="13581" max="13581" width="35.109375" style="149" customWidth="1"/>
    <col min="13582" max="13582" width="36.33203125" style="149" customWidth="1"/>
    <col min="13583" max="13815" width="9.109375" style="149"/>
    <col min="13816" max="13816" width="3.5546875" style="149" customWidth="1"/>
    <col min="13817" max="13817" width="25.6640625" style="149" customWidth="1"/>
    <col min="13818" max="13818" width="11.5546875" style="149" customWidth="1"/>
    <col min="13819" max="13819" width="18.44140625" style="149" customWidth="1"/>
    <col min="13820" max="13820" width="10.109375" style="149" customWidth="1"/>
    <col min="13821" max="13821" width="15.5546875" style="149" customWidth="1"/>
    <col min="13822" max="13822" width="16" style="149" customWidth="1"/>
    <col min="13823" max="13823" width="7" style="149" customWidth="1"/>
    <col min="13824" max="13824" width="14.44140625" style="149" customWidth="1"/>
    <col min="13825" max="13825" width="11" style="149" customWidth="1"/>
    <col min="13826" max="13827" width="13.88671875" style="149" customWidth="1"/>
    <col min="13828" max="13828" width="12.109375" style="149" customWidth="1"/>
    <col min="13829" max="13829" width="13.88671875" style="149" customWidth="1"/>
    <col min="13830" max="13830" width="11.5546875" style="149" customWidth="1"/>
    <col min="13831" max="13831" width="15.109375" style="149" customWidth="1"/>
    <col min="13832" max="13832" width="13.88671875" style="149" customWidth="1"/>
    <col min="13833" max="13833" width="10.5546875" style="149" customWidth="1"/>
    <col min="13834" max="13834" width="13.88671875" style="149" customWidth="1"/>
    <col min="13835" max="13835" width="11.6640625" style="149" customWidth="1"/>
    <col min="13836" max="13836" width="0" style="149" hidden="1" customWidth="1"/>
    <col min="13837" max="13837" width="35.109375" style="149" customWidth="1"/>
    <col min="13838" max="13838" width="36.33203125" style="149" customWidth="1"/>
    <col min="13839" max="14071" width="9.109375" style="149"/>
    <col min="14072" max="14072" width="3.5546875" style="149" customWidth="1"/>
    <col min="14073" max="14073" width="25.6640625" style="149" customWidth="1"/>
    <col min="14074" max="14074" width="11.5546875" style="149" customWidth="1"/>
    <col min="14075" max="14075" width="18.44140625" style="149" customWidth="1"/>
    <col min="14076" max="14076" width="10.109375" style="149" customWidth="1"/>
    <col min="14077" max="14077" width="15.5546875" style="149" customWidth="1"/>
    <col min="14078" max="14078" width="16" style="149" customWidth="1"/>
    <col min="14079" max="14079" width="7" style="149" customWidth="1"/>
    <col min="14080" max="14080" width="14.44140625" style="149" customWidth="1"/>
    <col min="14081" max="14081" width="11" style="149" customWidth="1"/>
    <col min="14082" max="14083" width="13.88671875" style="149" customWidth="1"/>
    <col min="14084" max="14084" width="12.109375" style="149" customWidth="1"/>
    <col min="14085" max="14085" width="13.88671875" style="149" customWidth="1"/>
    <col min="14086" max="14086" width="11.5546875" style="149" customWidth="1"/>
    <col min="14087" max="14087" width="15.109375" style="149" customWidth="1"/>
    <col min="14088" max="14088" width="13.88671875" style="149" customWidth="1"/>
    <col min="14089" max="14089" width="10.5546875" style="149" customWidth="1"/>
    <col min="14090" max="14090" width="13.88671875" style="149" customWidth="1"/>
    <col min="14091" max="14091" width="11.6640625" style="149" customWidth="1"/>
    <col min="14092" max="14092" width="0" style="149" hidden="1" customWidth="1"/>
    <col min="14093" max="14093" width="35.109375" style="149" customWidth="1"/>
    <col min="14094" max="14094" width="36.33203125" style="149" customWidth="1"/>
    <col min="14095" max="14327" width="9.109375" style="149"/>
    <col min="14328" max="14328" width="3.5546875" style="149" customWidth="1"/>
    <col min="14329" max="14329" width="25.6640625" style="149" customWidth="1"/>
    <col min="14330" max="14330" width="11.5546875" style="149" customWidth="1"/>
    <col min="14331" max="14331" width="18.44140625" style="149" customWidth="1"/>
    <col min="14332" max="14332" width="10.109375" style="149" customWidth="1"/>
    <col min="14333" max="14333" width="15.5546875" style="149" customWidth="1"/>
    <col min="14334" max="14334" width="16" style="149" customWidth="1"/>
    <col min="14335" max="14335" width="7" style="149" customWidth="1"/>
    <col min="14336" max="14336" width="14.44140625" style="149" customWidth="1"/>
    <col min="14337" max="14337" width="11" style="149" customWidth="1"/>
    <col min="14338" max="14339" width="13.88671875" style="149" customWidth="1"/>
    <col min="14340" max="14340" width="12.109375" style="149" customWidth="1"/>
    <col min="14341" max="14341" width="13.88671875" style="149" customWidth="1"/>
    <col min="14342" max="14342" width="11.5546875" style="149" customWidth="1"/>
    <col min="14343" max="14343" width="15.109375" style="149" customWidth="1"/>
    <col min="14344" max="14344" width="13.88671875" style="149" customWidth="1"/>
    <col min="14345" max="14345" width="10.5546875" style="149" customWidth="1"/>
    <col min="14346" max="14346" width="13.88671875" style="149" customWidth="1"/>
    <col min="14347" max="14347" width="11.6640625" style="149" customWidth="1"/>
    <col min="14348" max="14348" width="0" style="149" hidden="1" customWidth="1"/>
    <col min="14349" max="14349" width="35.109375" style="149" customWidth="1"/>
    <col min="14350" max="14350" width="36.33203125" style="149" customWidth="1"/>
    <col min="14351" max="14583" width="9.109375" style="149"/>
    <col min="14584" max="14584" width="3.5546875" style="149" customWidth="1"/>
    <col min="14585" max="14585" width="25.6640625" style="149" customWidth="1"/>
    <col min="14586" max="14586" width="11.5546875" style="149" customWidth="1"/>
    <col min="14587" max="14587" width="18.44140625" style="149" customWidth="1"/>
    <col min="14588" max="14588" width="10.109375" style="149" customWidth="1"/>
    <col min="14589" max="14589" width="15.5546875" style="149" customWidth="1"/>
    <col min="14590" max="14590" width="16" style="149" customWidth="1"/>
    <col min="14591" max="14591" width="7" style="149" customWidth="1"/>
    <col min="14592" max="14592" width="14.44140625" style="149" customWidth="1"/>
    <col min="14593" max="14593" width="11" style="149" customWidth="1"/>
    <col min="14594" max="14595" width="13.88671875" style="149" customWidth="1"/>
    <col min="14596" max="14596" width="12.109375" style="149" customWidth="1"/>
    <col min="14597" max="14597" width="13.88671875" style="149" customWidth="1"/>
    <col min="14598" max="14598" width="11.5546875" style="149" customWidth="1"/>
    <col min="14599" max="14599" width="15.109375" style="149" customWidth="1"/>
    <col min="14600" max="14600" width="13.88671875" style="149" customWidth="1"/>
    <col min="14601" max="14601" width="10.5546875" style="149" customWidth="1"/>
    <col min="14602" max="14602" width="13.88671875" style="149" customWidth="1"/>
    <col min="14603" max="14603" width="11.6640625" style="149" customWidth="1"/>
    <col min="14604" max="14604" width="0" style="149" hidden="1" customWidth="1"/>
    <col min="14605" max="14605" width="35.109375" style="149" customWidth="1"/>
    <col min="14606" max="14606" width="36.33203125" style="149" customWidth="1"/>
    <col min="14607" max="14839" width="9.109375" style="149"/>
    <col min="14840" max="14840" width="3.5546875" style="149" customWidth="1"/>
    <col min="14841" max="14841" width="25.6640625" style="149" customWidth="1"/>
    <col min="14842" max="14842" width="11.5546875" style="149" customWidth="1"/>
    <col min="14843" max="14843" width="18.44140625" style="149" customWidth="1"/>
    <col min="14844" max="14844" width="10.109375" style="149" customWidth="1"/>
    <col min="14845" max="14845" width="15.5546875" style="149" customWidth="1"/>
    <col min="14846" max="14846" width="16" style="149" customWidth="1"/>
    <col min="14847" max="14847" width="7" style="149" customWidth="1"/>
    <col min="14848" max="14848" width="14.44140625" style="149" customWidth="1"/>
    <col min="14849" max="14849" width="11" style="149" customWidth="1"/>
    <col min="14850" max="14851" width="13.88671875" style="149" customWidth="1"/>
    <col min="14852" max="14852" width="12.109375" style="149" customWidth="1"/>
    <col min="14853" max="14853" width="13.88671875" style="149" customWidth="1"/>
    <col min="14854" max="14854" width="11.5546875" style="149" customWidth="1"/>
    <col min="14855" max="14855" width="15.109375" style="149" customWidth="1"/>
    <col min="14856" max="14856" width="13.88671875" style="149" customWidth="1"/>
    <col min="14857" max="14857" width="10.5546875" style="149" customWidth="1"/>
    <col min="14858" max="14858" width="13.88671875" style="149" customWidth="1"/>
    <col min="14859" max="14859" width="11.6640625" style="149" customWidth="1"/>
    <col min="14860" max="14860" width="0" style="149" hidden="1" customWidth="1"/>
    <col min="14861" max="14861" width="35.109375" style="149" customWidth="1"/>
    <col min="14862" max="14862" width="36.33203125" style="149" customWidth="1"/>
    <col min="14863" max="15095" width="9.109375" style="149"/>
    <col min="15096" max="15096" width="3.5546875" style="149" customWidth="1"/>
    <col min="15097" max="15097" width="25.6640625" style="149" customWidth="1"/>
    <col min="15098" max="15098" width="11.5546875" style="149" customWidth="1"/>
    <col min="15099" max="15099" width="18.44140625" style="149" customWidth="1"/>
    <col min="15100" max="15100" width="10.109375" style="149" customWidth="1"/>
    <col min="15101" max="15101" width="15.5546875" style="149" customWidth="1"/>
    <col min="15102" max="15102" width="16" style="149" customWidth="1"/>
    <col min="15103" max="15103" width="7" style="149" customWidth="1"/>
    <col min="15104" max="15104" width="14.44140625" style="149" customWidth="1"/>
    <col min="15105" max="15105" width="11" style="149" customWidth="1"/>
    <col min="15106" max="15107" width="13.88671875" style="149" customWidth="1"/>
    <col min="15108" max="15108" width="12.109375" style="149" customWidth="1"/>
    <col min="15109" max="15109" width="13.88671875" style="149" customWidth="1"/>
    <col min="15110" max="15110" width="11.5546875" style="149" customWidth="1"/>
    <col min="15111" max="15111" width="15.109375" style="149" customWidth="1"/>
    <col min="15112" max="15112" width="13.88671875" style="149" customWidth="1"/>
    <col min="15113" max="15113" width="10.5546875" style="149" customWidth="1"/>
    <col min="15114" max="15114" width="13.88671875" style="149" customWidth="1"/>
    <col min="15115" max="15115" width="11.6640625" style="149" customWidth="1"/>
    <col min="15116" max="15116" width="0" style="149" hidden="1" customWidth="1"/>
    <col min="15117" max="15117" width="35.109375" style="149" customWidth="1"/>
    <col min="15118" max="15118" width="36.33203125" style="149" customWidth="1"/>
    <col min="15119" max="15351" width="9.109375" style="149"/>
    <col min="15352" max="15352" width="3.5546875" style="149" customWidth="1"/>
    <col min="15353" max="15353" width="25.6640625" style="149" customWidth="1"/>
    <col min="15354" max="15354" width="11.5546875" style="149" customWidth="1"/>
    <col min="15355" max="15355" width="18.44140625" style="149" customWidth="1"/>
    <col min="15356" max="15356" width="10.109375" style="149" customWidth="1"/>
    <col min="15357" max="15357" width="15.5546875" style="149" customWidth="1"/>
    <col min="15358" max="15358" width="16" style="149" customWidth="1"/>
    <col min="15359" max="15359" width="7" style="149" customWidth="1"/>
    <col min="15360" max="15360" width="14.44140625" style="149" customWidth="1"/>
    <col min="15361" max="15361" width="11" style="149" customWidth="1"/>
    <col min="15362" max="15363" width="13.88671875" style="149" customWidth="1"/>
    <col min="15364" max="15364" width="12.109375" style="149" customWidth="1"/>
    <col min="15365" max="15365" width="13.88671875" style="149" customWidth="1"/>
    <col min="15366" max="15366" width="11.5546875" style="149" customWidth="1"/>
    <col min="15367" max="15367" width="15.109375" style="149" customWidth="1"/>
    <col min="15368" max="15368" width="13.88671875" style="149" customWidth="1"/>
    <col min="15369" max="15369" width="10.5546875" style="149" customWidth="1"/>
    <col min="15370" max="15370" width="13.88671875" style="149" customWidth="1"/>
    <col min="15371" max="15371" width="11.6640625" style="149" customWidth="1"/>
    <col min="15372" max="15372" width="0" style="149" hidden="1" customWidth="1"/>
    <col min="15373" max="15373" width="35.109375" style="149" customWidth="1"/>
    <col min="15374" max="15374" width="36.33203125" style="149" customWidth="1"/>
    <col min="15375" max="15607" width="9.109375" style="149"/>
    <col min="15608" max="15608" width="3.5546875" style="149" customWidth="1"/>
    <col min="15609" max="15609" width="25.6640625" style="149" customWidth="1"/>
    <col min="15610" max="15610" width="11.5546875" style="149" customWidth="1"/>
    <col min="15611" max="15611" width="18.44140625" style="149" customWidth="1"/>
    <col min="15612" max="15612" width="10.109375" style="149" customWidth="1"/>
    <col min="15613" max="15613" width="15.5546875" style="149" customWidth="1"/>
    <col min="15614" max="15614" width="16" style="149" customWidth="1"/>
    <col min="15615" max="15615" width="7" style="149" customWidth="1"/>
    <col min="15616" max="15616" width="14.44140625" style="149" customWidth="1"/>
    <col min="15617" max="15617" width="11" style="149" customWidth="1"/>
    <col min="15618" max="15619" width="13.88671875" style="149" customWidth="1"/>
    <col min="15620" max="15620" width="12.109375" style="149" customWidth="1"/>
    <col min="15621" max="15621" width="13.88671875" style="149" customWidth="1"/>
    <col min="15622" max="15622" width="11.5546875" style="149" customWidth="1"/>
    <col min="15623" max="15623" width="15.109375" style="149" customWidth="1"/>
    <col min="15624" max="15624" width="13.88671875" style="149" customWidth="1"/>
    <col min="15625" max="15625" width="10.5546875" style="149" customWidth="1"/>
    <col min="15626" max="15626" width="13.88671875" style="149" customWidth="1"/>
    <col min="15627" max="15627" width="11.6640625" style="149" customWidth="1"/>
    <col min="15628" max="15628" width="0" style="149" hidden="1" customWidth="1"/>
    <col min="15629" max="15629" width="35.109375" style="149" customWidth="1"/>
    <col min="15630" max="15630" width="36.33203125" style="149" customWidth="1"/>
    <col min="15631" max="15863" width="9.109375" style="149"/>
    <col min="15864" max="15864" width="3.5546875" style="149" customWidth="1"/>
    <col min="15865" max="15865" width="25.6640625" style="149" customWidth="1"/>
    <col min="15866" max="15866" width="11.5546875" style="149" customWidth="1"/>
    <col min="15867" max="15867" width="18.44140625" style="149" customWidth="1"/>
    <col min="15868" max="15868" width="10.109375" style="149" customWidth="1"/>
    <col min="15869" max="15869" width="15.5546875" style="149" customWidth="1"/>
    <col min="15870" max="15870" width="16" style="149" customWidth="1"/>
    <col min="15871" max="15871" width="7" style="149" customWidth="1"/>
    <col min="15872" max="15872" width="14.44140625" style="149" customWidth="1"/>
    <col min="15873" max="15873" width="11" style="149" customWidth="1"/>
    <col min="15874" max="15875" width="13.88671875" style="149" customWidth="1"/>
    <col min="15876" max="15876" width="12.109375" style="149" customWidth="1"/>
    <col min="15877" max="15877" width="13.88671875" style="149" customWidth="1"/>
    <col min="15878" max="15878" width="11.5546875" style="149" customWidth="1"/>
    <col min="15879" max="15879" width="15.109375" style="149" customWidth="1"/>
    <col min="15880" max="15880" width="13.88671875" style="149" customWidth="1"/>
    <col min="15881" max="15881" width="10.5546875" style="149" customWidth="1"/>
    <col min="15882" max="15882" width="13.88671875" style="149" customWidth="1"/>
    <col min="15883" max="15883" width="11.6640625" style="149" customWidth="1"/>
    <col min="15884" max="15884" width="0" style="149" hidden="1" customWidth="1"/>
    <col min="15885" max="15885" width="35.109375" style="149" customWidth="1"/>
    <col min="15886" max="15886" width="36.33203125" style="149" customWidth="1"/>
    <col min="15887" max="16119" width="9.109375" style="149"/>
    <col min="16120" max="16120" width="3.5546875" style="149" customWidth="1"/>
    <col min="16121" max="16121" width="25.6640625" style="149" customWidth="1"/>
    <col min="16122" max="16122" width="11.5546875" style="149" customWidth="1"/>
    <col min="16123" max="16123" width="18.44140625" style="149" customWidth="1"/>
    <col min="16124" max="16124" width="10.109375" style="149" customWidth="1"/>
    <col min="16125" max="16125" width="15.5546875" style="149" customWidth="1"/>
    <col min="16126" max="16126" width="16" style="149" customWidth="1"/>
    <col min="16127" max="16127" width="7" style="149" customWidth="1"/>
    <col min="16128" max="16128" width="14.44140625" style="149" customWidth="1"/>
    <col min="16129" max="16129" width="11" style="149" customWidth="1"/>
    <col min="16130" max="16131" width="13.88671875" style="149" customWidth="1"/>
    <col min="16132" max="16132" width="12.109375" style="149" customWidth="1"/>
    <col min="16133" max="16133" width="13.88671875" style="149" customWidth="1"/>
    <col min="16134" max="16134" width="11.5546875" style="149" customWidth="1"/>
    <col min="16135" max="16135" width="15.109375" style="149" customWidth="1"/>
    <col min="16136" max="16136" width="13.88671875" style="149" customWidth="1"/>
    <col min="16137" max="16137" width="10.5546875" style="149" customWidth="1"/>
    <col min="16138" max="16138" width="13.88671875" style="149" customWidth="1"/>
    <col min="16139" max="16139" width="11.6640625" style="149" customWidth="1"/>
    <col min="16140" max="16140" width="0" style="149" hidden="1" customWidth="1"/>
    <col min="16141" max="16141" width="35.109375" style="149" customWidth="1"/>
    <col min="16142" max="16142" width="36.33203125" style="149" customWidth="1"/>
    <col min="16143" max="16384" width="9.109375" style="149"/>
  </cols>
  <sheetData>
    <row r="1" spans="1:14" x14ac:dyDescent="0.25">
      <c r="N1" s="151" t="s">
        <v>304</v>
      </c>
    </row>
    <row r="2" spans="1:14" ht="0.75" customHeight="1" x14ac:dyDescent="0.25"/>
    <row r="3" spans="1:14" ht="14.25" customHeight="1" x14ac:dyDescent="0.25">
      <c r="A3" s="325" t="s">
        <v>305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4" hidden="1" x14ac:dyDescent="0.25">
      <c r="A4" s="326" t="s">
        <v>331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1:14" ht="5.25" hidden="1" customHeight="1" x14ac:dyDescent="0.25">
      <c r="G5" s="151"/>
      <c r="H5" s="151"/>
      <c r="I5" s="151"/>
      <c r="J5" s="151"/>
      <c r="K5" s="151"/>
      <c r="L5" s="151"/>
    </row>
    <row r="6" spans="1:14" ht="26.25" customHeight="1" x14ac:dyDescent="0.25">
      <c r="A6" s="327" t="s">
        <v>0</v>
      </c>
      <c r="B6" s="328" t="s">
        <v>306</v>
      </c>
      <c r="C6" s="307" t="s">
        <v>307</v>
      </c>
      <c r="D6" s="328" t="s">
        <v>40</v>
      </c>
      <c r="E6" s="319" t="s">
        <v>333</v>
      </c>
      <c r="F6" s="319"/>
      <c r="G6" s="329"/>
      <c r="H6" s="329" t="s">
        <v>308</v>
      </c>
      <c r="I6" s="330"/>
      <c r="J6" s="330"/>
      <c r="K6" s="330"/>
      <c r="L6" s="331"/>
      <c r="M6" s="319" t="s">
        <v>309</v>
      </c>
      <c r="N6" s="319"/>
    </row>
    <row r="7" spans="1:14" x14ac:dyDescent="0.25">
      <c r="A7" s="327"/>
      <c r="B7" s="328"/>
      <c r="C7" s="307"/>
      <c r="D7" s="328"/>
      <c r="E7" s="332" t="s">
        <v>323</v>
      </c>
      <c r="F7" s="319" t="s">
        <v>310</v>
      </c>
      <c r="G7" s="320" t="s">
        <v>311</v>
      </c>
      <c r="H7" s="314" t="s">
        <v>312</v>
      </c>
      <c r="I7" s="314" t="s">
        <v>313</v>
      </c>
      <c r="J7" s="314" t="s">
        <v>330</v>
      </c>
      <c r="K7" s="314" t="s">
        <v>314</v>
      </c>
      <c r="L7" s="314" t="s">
        <v>315</v>
      </c>
      <c r="M7" s="319" t="s">
        <v>328</v>
      </c>
      <c r="N7" s="319" t="s">
        <v>329</v>
      </c>
    </row>
    <row r="8" spans="1:14" ht="59.25" customHeight="1" x14ac:dyDescent="0.25">
      <c r="A8" s="327"/>
      <c r="B8" s="328"/>
      <c r="C8" s="307"/>
      <c r="D8" s="328"/>
      <c r="E8" s="332"/>
      <c r="F8" s="319"/>
      <c r="G8" s="320"/>
      <c r="H8" s="321"/>
      <c r="I8" s="315"/>
      <c r="J8" s="315"/>
      <c r="K8" s="315"/>
      <c r="L8" s="315"/>
      <c r="M8" s="319"/>
      <c r="N8" s="319"/>
    </row>
    <row r="9" spans="1:14" x14ac:dyDescent="0.25">
      <c r="A9" s="152">
        <v>1</v>
      </c>
      <c r="B9" s="152">
        <v>2</v>
      </c>
      <c r="C9" s="153">
        <v>3</v>
      </c>
      <c r="D9" s="154">
        <v>4</v>
      </c>
      <c r="E9" s="154">
        <v>6</v>
      </c>
      <c r="F9" s="154">
        <v>7</v>
      </c>
      <c r="G9" s="154">
        <v>8</v>
      </c>
      <c r="H9" s="152">
        <v>9</v>
      </c>
      <c r="I9" s="152">
        <v>10</v>
      </c>
      <c r="J9" s="152">
        <v>11</v>
      </c>
      <c r="K9" s="152">
        <v>12</v>
      </c>
      <c r="L9" s="152">
        <v>13</v>
      </c>
      <c r="M9" s="152">
        <v>14</v>
      </c>
      <c r="N9" s="152">
        <v>15</v>
      </c>
    </row>
    <row r="10" spans="1:14" x14ac:dyDescent="0.25">
      <c r="A10" s="306" t="s">
        <v>316</v>
      </c>
      <c r="B10" s="306"/>
      <c r="C10" s="316"/>
      <c r="D10" s="171" t="s">
        <v>41</v>
      </c>
      <c r="E10" s="155">
        <v>0</v>
      </c>
      <c r="F10" s="155">
        <v>0</v>
      </c>
      <c r="G10" s="156"/>
      <c r="H10" s="311" t="s">
        <v>317</v>
      </c>
      <c r="I10" s="311" t="s">
        <v>317</v>
      </c>
      <c r="J10" s="311" t="s">
        <v>317</v>
      </c>
      <c r="K10" s="311" t="s">
        <v>317</v>
      </c>
      <c r="L10" s="311" t="s">
        <v>317</v>
      </c>
      <c r="M10" s="301"/>
      <c r="N10" s="301"/>
    </row>
    <row r="11" spans="1:14" ht="24" x14ac:dyDescent="0.25">
      <c r="A11" s="306"/>
      <c r="B11" s="306"/>
      <c r="C11" s="317"/>
      <c r="D11" s="171" t="s">
        <v>37</v>
      </c>
      <c r="E11" s="155">
        <v>0</v>
      </c>
      <c r="F11" s="155">
        <v>0</v>
      </c>
      <c r="G11" s="156"/>
      <c r="H11" s="312"/>
      <c r="I11" s="312"/>
      <c r="J11" s="312"/>
      <c r="K11" s="312"/>
      <c r="L11" s="312"/>
      <c r="M11" s="302"/>
      <c r="N11" s="302"/>
    </row>
    <row r="12" spans="1:14" ht="36" x14ac:dyDescent="0.25">
      <c r="A12" s="306"/>
      <c r="B12" s="306"/>
      <c r="C12" s="317"/>
      <c r="D12" s="172" t="s">
        <v>2</v>
      </c>
      <c r="E12" s="155">
        <v>0</v>
      </c>
      <c r="F12" s="155">
        <v>0</v>
      </c>
      <c r="G12" s="156"/>
      <c r="H12" s="312"/>
      <c r="I12" s="312"/>
      <c r="J12" s="312"/>
      <c r="K12" s="312"/>
      <c r="L12" s="312"/>
      <c r="M12" s="302"/>
      <c r="N12" s="302"/>
    </row>
    <row r="13" spans="1:14" ht="24" x14ac:dyDescent="0.25">
      <c r="A13" s="306"/>
      <c r="B13" s="306"/>
      <c r="C13" s="317"/>
      <c r="D13" s="172" t="s">
        <v>43</v>
      </c>
      <c r="E13" s="155">
        <v>0</v>
      </c>
      <c r="F13" s="155">
        <v>0</v>
      </c>
      <c r="G13" s="156"/>
      <c r="H13" s="312"/>
      <c r="I13" s="312"/>
      <c r="J13" s="312"/>
      <c r="K13" s="312"/>
      <c r="L13" s="312"/>
      <c r="M13" s="302"/>
      <c r="N13" s="302"/>
    </row>
    <row r="14" spans="1:14" ht="23.25" customHeight="1" x14ac:dyDescent="0.25">
      <c r="A14" s="306"/>
      <c r="B14" s="306"/>
      <c r="C14" s="318"/>
      <c r="D14" s="172" t="s">
        <v>269</v>
      </c>
      <c r="E14" s="155">
        <v>0</v>
      </c>
      <c r="F14" s="155">
        <v>0</v>
      </c>
      <c r="G14" s="156"/>
      <c r="H14" s="313"/>
      <c r="I14" s="313"/>
      <c r="J14" s="313"/>
      <c r="K14" s="313"/>
      <c r="L14" s="313"/>
      <c r="M14" s="303"/>
      <c r="N14" s="303"/>
    </row>
    <row r="15" spans="1:14" x14ac:dyDescent="0.25">
      <c r="A15" s="304" t="s">
        <v>36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157"/>
      <c r="N15" s="157"/>
    </row>
    <row r="16" spans="1:14" x14ac:dyDescent="0.25">
      <c r="A16" s="305">
        <v>1</v>
      </c>
      <c r="B16" s="306" t="s">
        <v>322</v>
      </c>
      <c r="C16" s="307" t="s">
        <v>327</v>
      </c>
      <c r="D16" s="173" t="s">
        <v>41</v>
      </c>
      <c r="E16" s="155">
        <f>SUM(E17:E20)</f>
        <v>0</v>
      </c>
      <c r="F16" s="155">
        <f>SUM(F17:F20)</f>
        <v>0</v>
      </c>
      <c r="G16" s="156"/>
      <c r="H16" s="176" t="s">
        <v>318</v>
      </c>
      <c r="I16" s="176" t="s">
        <v>318</v>
      </c>
      <c r="J16" s="158" t="s">
        <v>318</v>
      </c>
      <c r="K16" s="158" t="s">
        <v>318</v>
      </c>
      <c r="L16" s="158" t="s">
        <v>318</v>
      </c>
      <c r="M16" s="308" t="s">
        <v>326</v>
      </c>
      <c r="N16" s="308"/>
    </row>
    <row r="17" spans="1:55" ht="44.25" customHeight="1" x14ac:dyDescent="0.25">
      <c r="A17" s="305"/>
      <c r="B17" s="306"/>
      <c r="C17" s="307"/>
      <c r="D17" s="173" t="s">
        <v>37</v>
      </c>
      <c r="E17" s="155">
        <v>0</v>
      </c>
      <c r="F17" s="155">
        <v>0</v>
      </c>
      <c r="G17" s="156"/>
      <c r="H17" s="180" t="s">
        <v>267</v>
      </c>
      <c r="I17" s="178" t="s">
        <v>324</v>
      </c>
      <c r="J17" s="175">
        <v>43</v>
      </c>
      <c r="K17" s="158">
        <v>0</v>
      </c>
      <c r="L17" s="158">
        <f t="shared" ref="L17:L18" si="0">K17/J17*100</f>
        <v>0</v>
      </c>
      <c r="M17" s="309"/>
      <c r="N17" s="309"/>
    </row>
    <row r="18" spans="1:55" ht="72.75" customHeight="1" x14ac:dyDescent="0.25">
      <c r="A18" s="305"/>
      <c r="B18" s="306"/>
      <c r="C18" s="307"/>
      <c r="D18" s="174" t="s">
        <v>332</v>
      </c>
      <c r="E18" s="155">
        <v>0</v>
      </c>
      <c r="F18" s="155">
        <v>0</v>
      </c>
      <c r="G18" s="156"/>
      <c r="H18" s="180" t="s">
        <v>302</v>
      </c>
      <c r="I18" s="179" t="s">
        <v>325</v>
      </c>
      <c r="J18" s="175">
        <v>14577</v>
      </c>
      <c r="K18" s="158">
        <v>0</v>
      </c>
      <c r="L18" s="158">
        <f t="shared" si="0"/>
        <v>0</v>
      </c>
      <c r="M18" s="309"/>
      <c r="N18" s="309"/>
    </row>
    <row r="19" spans="1:55" ht="24" x14ac:dyDescent="0.25">
      <c r="A19" s="305"/>
      <c r="B19" s="306"/>
      <c r="C19" s="307"/>
      <c r="D19" s="174" t="s">
        <v>43</v>
      </c>
      <c r="E19" s="155">
        <v>0</v>
      </c>
      <c r="F19" s="155">
        <v>0</v>
      </c>
      <c r="G19" s="156"/>
      <c r="H19" s="177"/>
      <c r="I19" s="177"/>
      <c r="J19" s="158">
        <v>0</v>
      </c>
      <c r="K19" s="158">
        <v>0</v>
      </c>
      <c r="L19" s="158">
        <v>0</v>
      </c>
      <c r="M19" s="309"/>
      <c r="N19" s="309"/>
    </row>
    <row r="20" spans="1:55" s="160" customFormat="1" ht="20.25" customHeight="1" x14ac:dyDescent="0.25">
      <c r="A20" s="305"/>
      <c r="B20" s="306"/>
      <c r="C20" s="307"/>
      <c r="D20" s="174" t="s">
        <v>269</v>
      </c>
      <c r="E20" s="155">
        <v>0</v>
      </c>
      <c r="F20" s="155">
        <v>0</v>
      </c>
      <c r="G20" s="156"/>
      <c r="H20" s="158"/>
      <c r="I20" s="158"/>
      <c r="J20" s="158">
        <v>0</v>
      </c>
      <c r="K20" s="158">
        <v>0</v>
      </c>
      <c r="L20" s="158">
        <v>0</v>
      </c>
      <c r="M20" s="310"/>
      <c r="N20" s="310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</row>
    <row r="21" spans="1:55" s="161" customFormat="1" x14ac:dyDescent="0.25">
      <c r="A21" s="161" t="s">
        <v>319</v>
      </c>
      <c r="C21" s="162"/>
    </row>
    <row r="22" spans="1:55" s="161" customFormat="1" x14ac:dyDescent="0.25">
      <c r="A22" s="300" t="s">
        <v>320</v>
      </c>
      <c r="B22" s="300"/>
      <c r="C22" s="300"/>
      <c r="D22" s="300"/>
      <c r="E22" s="300"/>
      <c r="F22" s="300"/>
      <c r="G22" s="300"/>
    </row>
    <row r="23" spans="1:55" ht="12" customHeight="1" x14ac:dyDescent="0.25">
      <c r="A23" s="324" t="s">
        <v>321</v>
      </c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</row>
    <row r="24" spans="1:55" s="163" customFormat="1" ht="5.25" customHeight="1" x14ac:dyDescent="0.3">
      <c r="A24" s="323"/>
      <c r="B24" s="323"/>
      <c r="C24" s="323"/>
      <c r="D24" s="323"/>
      <c r="E24" s="323"/>
      <c r="F24" s="323"/>
      <c r="G24" s="323"/>
      <c r="H24" s="164"/>
      <c r="I24" s="164"/>
      <c r="J24" s="164"/>
      <c r="K24" s="164"/>
      <c r="L24" s="164"/>
      <c r="M24" s="164"/>
      <c r="N24" s="165"/>
      <c r="O24" s="164"/>
    </row>
    <row r="25" spans="1:55" ht="83.25" customHeight="1" x14ac:dyDescent="0.25">
      <c r="A25" s="322" t="s">
        <v>349</v>
      </c>
      <c r="B25" s="322"/>
      <c r="C25" s="322"/>
      <c r="D25" s="322"/>
      <c r="E25" s="322"/>
      <c r="F25" s="322"/>
      <c r="G25" s="166"/>
      <c r="H25" s="166"/>
      <c r="I25" s="166"/>
      <c r="J25" s="166"/>
      <c r="K25" s="166"/>
      <c r="L25" s="166"/>
      <c r="M25" s="166"/>
      <c r="N25" s="166"/>
      <c r="O25" s="166"/>
      <c r="P25" s="166"/>
    </row>
    <row r="26" spans="1:55" x14ac:dyDescent="0.25">
      <c r="A26" s="167"/>
      <c r="B26" s="168"/>
      <c r="C26" s="168"/>
      <c r="D26" s="169"/>
      <c r="E26" s="170"/>
      <c r="F26" s="170"/>
      <c r="G26" s="170"/>
      <c r="H26" s="168"/>
      <c r="I26" s="168"/>
      <c r="J26" s="168"/>
      <c r="K26" s="168"/>
      <c r="L26" s="168"/>
      <c r="M26" s="168"/>
      <c r="N26" s="168"/>
      <c r="O26" s="168"/>
      <c r="P26" s="168"/>
    </row>
  </sheetData>
  <mergeCells count="38">
    <mergeCell ref="A25:F25"/>
    <mergeCell ref="A24:G24"/>
    <mergeCell ref="A23:L23"/>
    <mergeCell ref="A3:N3"/>
    <mergeCell ref="A4:N4"/>
    <mergeCell ref="A6:A8"/>
    <mergeCell ref="B6:B8"/>
    <mergeCell ref="C6:C8"/>
    <mergeCell ref="D6:D8"/>
    <mergeCell ref="E6:G6"/>
    <mergeCell ref="H6:L6"/>
    <mergeCell ref="M6:N6"/>
    <mergeCell ref="E7:E8"/>
    <mergeCell ref="L7:L8"/>
    <mergeCell ref="M7:M8"/>
    <mergeCell ref="N7:N8"/>
    <mergeCell ref="K7:K8"/>
    <mergeCell ref="C10:C14"/>
    <mergeCell ref="H10:H14"/>
    <mergeCell ref="I10:I14"/>
    <mergeCell ref="J10:J14"/>
    <mergeCell ref="K10:K14"/>
    <mergeCell ref="F7:F8"/>
    <mergeCell ref="G7:G8"/>
    <mergeCell ref="H7:H8"/>
    <mergeCell ref="I7:I8"/>
    <mergeCell ref="J7:J8"/>
    <mergeCell ref="A22:G22"/>
    <mergeCell ref="M10:M14"/>
    <mergeCell ref="N10:N14"/>
    <mergeCell ref="A15:L15"/>
    <mergeCell ref="A16:A20"/>
    <mergeCell ref="B16:B20"/>
    <mergeCell ref="C16:C20"/>
    <mergeCell ref="M16:M20"/>
    <mergeCell ref="N16:N20"/>
    <mergeCell ref="L10:L14"/>
    <mergeCell ref="A10:B14"/>
  </mergeCells>
  <pageMargins left="0.25" right="0.25" top="0.75" bottom="0.41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7" workbookViewId="0">
      <selection activeCell="M29" sqref="M29"/>
    </sheetView>
  </sheetViews>
  <sheetFormatPr defaultColWidth="9.109375" defaultRowHeight="13.8" x14ac:dyDescent="0.25"/>
  <cols>
    <col min="1" max="1" width="3.44140625" style="219" customWidth="1"/>
    <col min="2" max="2" width="4.6640625" style="219" customWidth="1"/>
    <col min="3" max="5" width="9.109375" style="219"/>
    <col min="6" max="6" width="7.88671875" style="219" customWidth="1"/>
    <col min="7" max="16384" width="9.109375" style="219"/>
  </cols>
  <sheetData>
    <row r="1" spans="1:14" ht="21" x14ac:dyDescent="0.4">
      <c r="A1" s="218"/>
      <c r="B1" s="218"/>
      <c r="C1" s="218"/>
      <c r="D1" s="218"/>
      <c r="E1" s="218"/>
      <c r="G1" s="220"/>
      <c r="H1" s="220"/>
      <c r="J1" s="221" t="s">
        <v>352</v>
      </c>
    </row>
    <row r="2" spans="1:14" x14ac:dyDescent="0.25">
      <c r="A2" s="218"/>
      <c r="B2" s="218"/>
      <c r="C2" s="218"/>
      <c r="D2" s="218"/>
      <c r="E2" s="218"/>
      <c r="G2" s="220"/>
      <c r="H2" s="220"/>
      <c r="J2" s="220"/>
    </row>
    <row r="3" spans="1:14" ht="15" customHeight="1" x14ac:dyDescent="0.25">
      <c r="A3" s="218"/>
      <c r="B3" s="218"/>
      <c r="C3" s="218"/>
      <c r="D3" s="218"/>
      <c r="E3" s="218"/>
      <c r="F3" s="338" t="s">
        <v>351</v>
      </c>
      <c r="G3" s="338"/>
      <c r="H3" s="338"/>
      <c r="I3" s="338"/>
      <c r="J3" s="338"/>
    </row>
    <row r="4" spans="1:14" ht="15" customHeight="1" x14ac:dyDescent="0.25">
      <c r="A4" s="218"/>
      <c r="B4" s="218"/>
      <c r="C4" s="218"/>
      <c r="D4" s="218"/>
      <c r="E4" s="218"/>
      <c r="F4" s="338"/>
      <c r="G4" s="338"/>
      <c r="H4" s="338"/>
      <c r="I4" s="338"/>
      <c r="J4" s="338"/>
    </row>
    <row r="5" spans="1:14" ht="81.75" customHeight="1" x14ac:dyDescent="0.25">
      <c r="A5" s="218"/>
      <c r="B5" s="218"/>
      <c r="C5" s="218"/>
      <c r="D5" s="218"/>
      <c r="E5" s="218"/>
      <c r="F5" s="338"/>
      <c r="G5" s="338"/>
      <c r="H5" s="338"/>
      <c r="I5" s="338"/>
      <c r="J5" s="338"/>
    </row>
    <row r="6" spans="1:14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3"/>
    </row>
    <row r="7" spans="1:14" ht="18" x14ac:dyDescent="0.35">
      <c r="A7" s="218"/>
      <c r="B7" s="218"/>
      <c r="C7" s="218"/>
      <c r="D7" s="218"/>
      <c r="E7" s="218"/>
      <c r="F7" s="339" t="s">
        <v>353</v>
      </c>
      <c r="G7" s="339"/>
      <c r="H7" s="339"/>
      <c r="I7" s="340" t="s">
        <v>354</v>
      </c>
      <c r="J7" s="340"/>
    </row>
    <row r="8" spans="1:14" x14ac:dyDescent="0.25">
      <c r="A8" s="218"/>
      <c r="B8" s="218"/>
      <c r="C8" s="218"/>
      <c r="D8" s="218"/>
      <c r="E8" s="218"/>
      <c r="F8" s="218"/>
      <c r="I8" s="218"/>
      <c r="J8" s="220"/>
      <c r="K8" s="218"/>
      <c r="L8" s="218"/>
      <c r="M8" s="218"/>
      <c r="N8" s="218"/>
    </row>
    <row r="9" spans="1:14" x14ac:dyDescent="0.25">
      <c r="A9" s="218"/>
      <c r="B9" s="218"/>
      <c r="C9" s="218"/>
      <c r="D9" s="218"/>
      <c r="E9" s="218"/>
      <c r="F9" s="218"/>
      <c r="K9" s="218"/>
      <c r="L9" s="218"/>
      <c r="M9" s="218"/>
      <c r="N9" s="218"/>
    </row>
    <row r="10" spans="1:14" x14ac:dyDescent="0.25">
      <c r="A10" s="218"/>
      <c r="B10" s="218"/>
      <c r="C10" s="218"/>
      <c r="D10" s="218"/>
      <c r="E10" s="218"/>
      <c r="F10" s="218"/>
      <c r="K10" s="218"/>
      <c r="L10" s="218"/>
      <c r="M10" s="218"/>
      <c r="N10" s="218"/>
    </row>
    <row r="11" spans="1:14" ht="15.6" x14ac:dyDescent="0.25">
      <c r="K11" s="224"/>
      <c r="L11" s="224"/>
      <c r="M11" s="218"/>
      <c r="N11" s="218"/>
    </row>
    <row r="12" spans="1:14" x14ac:dyDescent="0.25">
      <c r="K12" s="218"/>
      <c r="L12" s="218"/>
      <c r="M12" s="218"/>
      <c r="N12" s="218"/>
    </row>
    <row r="13" spans="1:14" x14ac:dyDescent="0.25">
      <c r="K13" s="218"/>
      <c r="L13" s="218"/>
      <c r="M13" s="218"/>
      <c r="N13" s="218"/>
    </row>
    <row r="14" spans="1:14" x14ac:dyDescent="0.25">
      <c r="K14" s="218"/>
      <c r="L14" s="218"/>
      <c r="M14" s="218"/>
      <c r="N14" s="218"/>
    </row>
    <row r="15" spans="1:14" x14ac:dyDescent="0.25">
      <c r="K15" s="218"/>
      <c r="L15" s="218"/>
      <c r="M15" s="218"/>
      <c r="N15" s="218"/>
    </row>
    <row r="16" spans="1:14" ht="24" customHeight="1" x14ac:dyDescent="0.25">
      <c r="A16" s="218"/>
      <c r="B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</row>
    <row r="17" spans="1:14" ht="27.75" customHeight="1" x14ac:dyDescent="0.3">
      <c r="C17" s="341" t="s">
        <v>355</v>
      </c>
      <c r="D17" s="342"/>
      <c r="E17" s="342"/>
      <c r="F17" s="342"/>
      <c r="G17" s="342"/>
      <c r="H17" s="342"/>
      <c r="I17" s="342"/>
      <c r="J17" s="224"/>
      <c r="K17" s="218"/>
      <c r="L17" s="218"/>
      <c r="M17" s="218"/>
      <c r="N17" s="218"/>
    </row>
    <row r="18" spans="1:14" ht="21" x14ac:dyDescent="0.4">
      <c r="C18" s="343" t="s">
        <v>356</v>
      </c>
      <c r="D18" s="334"/>
      <c r="E18" s="334"/>
      <c r="F18" s="334"/>
      <c r="G18" s="334"/>
      <c r="H18" s="334"/>
      <c r="I18" s="334"/>
      <c r="J18" s="334"/>
      <c r="K18" s="218"/>
      <c r="L18" s="218"/>
      <c r="M18" s="218"/>
      <c r="N18" s="218"/>
    </row>
    <row r="19" spans="1:14" ht="18.75" customHeight="1" x14ac:dyDescent="0.4">
      <c r="C19" s="333" t="s">
        <v>357</v>
      </c>
      <c r="D19" s="333"/>
      <c r="E19" s="333"/>
      <c r="F19" s="333"/>
      <c r="G19" s="333"/>
      <c r="H19" s="333"/>
      <c r="I19" s="333"/>
      <c r="J19" s="333"/>
      <c r="K19" s="218"/>
      <c r="L19" s="218"/>
      <c r="M19" s="218"/>
      <c r="N19" s="218"/>
    </row>
    <row r="20" spans="1:14" ht="15" customHeight="1" x14ac:dyDescent="0.25">
      <c r="C20" s="333" t="s">
        <v>358</v>
      </c>
      <c r="D20" s="334"/>
      <c r="E20" s="334"/>
      <c r="F20" s="334"/>
      <c r="G20" s="334"/>
      <c r="H20" s="334"/>
      <c r="I20" s="334"/>
      <c r="J20" s="334"/>
      <c r="K20" s="218"/>
      <c r="L20" s="218"/>
      <c r="M20" s="218"/>
      <c r="N20" s="218"/>
    </row>
    <row r="21" spans="1:14" ht="15" customHeight="1" x14ac:dyDescent="0.25">
      <c r="C21" s="334"/>
      <c r="D21" s="334"/>
      <c r="E21" s="334"/>
      <c r="F21" s="334"/>
      <c r="G21" s="334"/>
      <c r="H21" s="334"/>
      <c r="I21" s="334"/>
      <c r="J21" s="334"/>
      <c r="K21" s="218"/>
      <c r="L21" s="218"/>
      <c r="M21" s="218"/>
      <c r="N21" s="218"/>
    </row>
    <row r="22" spans="1:14" x14ac:dyDescent="0.25">
      <c r="C22" s="334"/>
      <c r="D22" s="334"/>
      <c r="E22" s="334"/>
      <c r="F22" s="334"/>
      <c r="G22" s="334"/>
      <c r="H22" s="334"/>
      <c r="I22" s="334"/>
      <c r="J22" s="334"/>
      <c r="K22" s="218"/>
      <c r="L22" s="218"/>
      <c r="M22" s="218"/>
      <c r="N22" s="218"/>
    </row>
    <row r="23" spans="1:14" ht="21" x14ac:dyDescent="0.4">
      <c r="A23" s="218"/>
      <c r="B23" s="218"/>
      <c r="C23" s="225"/>
      <c r="D23" s="335" t="s">
        <v>346</v>
      </c>
      <c r="E23" s="335"/>
      <c r="F23" s="335"/>
      <c r="G23" s="335"/>
      <c r="H23" s="335"/>
      <c r="I23" s="335"/>
      <c r="J23" s="225"/>
      <c r="K23" s="218"/>
      <c r="L23" s="218"/>
      <c r="M23" s="218"/>
      <c r="N23" s="218"/>
    </row>
    <row r="24" spans="1:14" x14ac:dyDescent="0.25">
      <c r="A24" s="218"/>
      <c r="J24" s="218"/>
      <c r="K24" s="218"/>
      <c r="L24" s="218"/>
      <c r="M24" s="218"/>
      <c r="N24" s="218"/>
    </row>
    <row r="25" spans="1:14" x14ac:dyDescent="0.25">
      <c r="A25" s="218"/>
      <c r="J25" s="218"/>
      <c r="K25" s="218"/>
      <c r="L25" s="218"/>
      <c r="M25" s="218"/>
      <c r="N25" s="218"/>
    </row>
    <row r="26" spans="1:14" ht="15" customHeight="1" x14ac:dyDescent="0.25">
      <c r="A26" s="218"/>
      <c r="F26" s="336"/>
      <c r="G26" s="336"/>
      <c r="H26" s="336"/>
      <c r="I26" s="336"/>
      <c r="J26" s="336"/>
      <c r="K26" s="218"/>
      <c r="L26" s="218"/>
      <c r="M26" s="218"/>
      <c r="N26" s="218"/>
    </row>
    <row r="27" spans="1:14" ht="15.75" customHeight="1" x14ac:dyDescent="0.25">
      <c r="A27" s="218"/>
      <c r="F27" s="336"/>
      <c r="G27" s="336"/>
      <c r="H27" s="336"/>
      <c r="I27" s="336"/>
      <c r="J27" s="336"/>
      <c r="K27" s="218"/>
      <c r="L27" s="218"/>
      <c r="M27" s="218"/>
      <c r="N27" s="218"/>
    </row>
    <row r="28" spans="1:14" ht="69.75" customHeight="1" x14ac:dyDescent="0.25">
      <c r="A28" s="218"/>
      <c r="F28" s="336"/>
      <c r="G28" s="336"/>
      <c r="H28" s="336"/>
      <c r="I28" s="336"/>
      <c r="J28" s="336"/>
      <c r="K28" s="218"/>
      <c r="L28" s="218"/>
      <c r="M28" s="218"/>
      <c r="N28" s="218"/>
    </row>
    <row r="29" spans="1:14" ht="18" x14ac:dyDescent="0.35">
      <c r="A29" s="218"/>
      <c r="G29" s="226"/>
      <c r="H29" s="226"/>
      <c r="I29" s="226"/>
      <c r="J29" s="227"/>
      <c r="K29" s="218"/>
      <c r="L29" s="218"/>
      <c r="M29" s="218"/>
      <c r="N29" s="218"/>
    </row>
    <row r="30" spans="1:14" ht="18" x14ac:dyDescent="0.35">
      <c r="A30" s="218"/>
      <c r="B30" s="218"/>
      <c r="C30" s="218"/>
      <c r="D30" s="218"/>
      <c r="E30" s="218"/>
      <c r="F30" s="218"/>
      <c r="G30" s="226"/>
      <c r="H30" s="226"/>
      <c r="I30" s="226"/>
      <c r="J30" s="226"/>
      <c r="K30" s="218"/>
      <c r="L30" s="218"/>
      <c r="M30" s="218"/>
      <c r="N30" s="218"/>
    </row>
    <row r="31" spans="1:14" ht="18" x14ac:dyDescent="0.35">
      <c r="A31" s="218"/>
      <c r="B31" s="218"/>
      <c r="C31" s="218"/>
      <c r="D31" s="218"/>
      <c r="E31" s="218"/>
      <c r="F31" s="218"/>
      <c r="G31" s="226"/>
      <c r="H31" s="226"/>
      <c r="I31" s="226"/>
      <c r="J31" s="226"/>
      <c r="K31" s="218"/>
      <c r="L31" s="218"/>
      <c r="M31" s="218"/>
      <c r="N31" s="218"/>
    </row>
    <row r="32" spans="1:14" x14ac:dyDescent="0.25">
      <c r="A32" s="218"/>
      <c r="B32" s="218"/>
      <c r="C32" s="218"/>
      <c r="D32" s="218"/>
      <c r="E32" s="218"/>
      <c r="F32" s="218"/>
      <c r="I32" s="218"/>
      <c r="J32" s="218"/>
      <c r="K32" s="218"/>
      <c r="L32" s="218"/>
      <c r="M32" s="218"/>
      <c r="N32" s="218"/>
    </row>
    <row r="33" spans="1:14" x14ac:dyDescent="0.25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</row>
    <row r="38" spans="1:14" ht="15.6" x14ac:dyDescent="0.3">
      <c r="F38" s="337" t="s">
        <v>359</v>
      </c>
      <c r="G38" s="337"/>
    </row>
    <row r="39" spans="1:14" hidden="1" x14ac:dyDescent="0.25"/>
    <row r="44" spans="1:14" ht="15.6" x14ac:dyDescent="0.3">
      <c r="E44" s="337"/>
      <c r="F44" s="337"/>
      <c r="G44" s="337"/>
      <c r="H44" s="337"/>
    </row>
    <row r="45" spans="1:14" ht="15.6" x14ac:dyDescent="0.3">
      <c r="E45" s="228"/>
      <c r="H45" s="228"/>
    </row>
  </sheetData>
  <mergeCells count="11">
    <mergeCell ref="C19:J19"/>
    <mergeCell ref="F3:J5"/>
    <mergeCell ref="F7:H7"/>
    <mergeCell ref="I7:J7"/>
    <mergeCell ref="C17:I17"/>
    <mergeCell ref="C18:J18"/>
    <mergeCell ref="C20:J22"/>
    <mergeCell ref="D23:I23"/>
    <mergeCell ref="F26:J28"/>
    <mergeCell ref="F38:G38"/>
    <mergeCell ref="E44:H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Нац.проект</vt:lpstr>
      <vt:lpstr>Титул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2021-02-08T11:25:50Z</cp:lastPrinted>
  <dcterms:created xsi:type="dcterms:W3CDTF">2011-05-17T05:04:33Z</dcterms:created>
  <dcterms:modified xsi:type="dcterms:W3CDTF">2021-02-08T11:34:43Z</dcterms:modified>
</cp:coreProperties>
</file>